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1301" documentId="101_S{37272289-FFA1-5498-8689-C52E0AC8A6E4}" xr6:coauthVersionLast="47" xr6:coauthVersionMax="47" xr10:uidLastSave="{940F2452-A14C-4228-B0D3-73E26EA7A7EB}"/>
  <workbookProtection workbookPassword="954A" lockStructure="1"/>
  <bookViews>
    <workbookView xWindow="-120" yWindow="-120" windowWidth="29040" windowHeight="17520" xr2:uid="{00000000-000D-0000-FFFF-FFFF00000000}"/>
  </bookViews>
  <sheets>
    <sheet name="Op verkenning" sheetId="1" r:id="rId1"/>
  </sheet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3" i="1" l="1"/>
  <c r="M164" i="1"/>
  <c r="M165" i="1"/>
  <c r="M166" i="1"/>
  <c r="M167" i="1"/>
  <c r="M168" i="1"/>
  <c r="M169" i="1"/>
  <c r="M170" i="1"/>
  <c r="M171" i="1"/>
  <c r="M162" i="1"/>
  <c r="M139" i="1"/>
  <c r="M140" i="1"/>
  <c r="M141" i="1"/>
  <c r="M142" i="1"/>
  <c r="M143" i="1"/>
  <c r="M144" i="1"/>
  <c r="M145" i="1"/>
  <c r="M146" i="1"/>
  <c r="M147" i="1"/>
  <c r="M138" i="1"/>
  <c r="M116" i="1"/>
  <c r="M117" i="1"/>
  <c r="M118" i="1"/>
  <c r="M119" i="1"/>
  <c r="M120" i="1"/>
  <c r="M121" i="1"/>
  <c r="M122" i="1"/>
  <c r="M123" i="1"/>
  <c r="M124" i="1"/>
  <c r="M115" i="1"/>
  <c r="M93" i="1"/>
  <c r="M94" i="1"/>
  <c r="M95" i="1"/>
  <c r="M96" i="1"/>
  <c r="M97" i="1"/>
  <c r="M98" i="1"/>
  <c r="M99" i="1"/>
  <c r="M100" i="1"/>
  <c r="M101" i="1"/>
  <c r="M92" i="1"/>
  <c r="B174" i="1"/>
  <c r="B150" i="1"/>
  <c r="G150" i="1" s="1"/>
  <c r="B127" i="1"/>
  <c r="G127" i="1" s="1"/>
  <c r="B104" i="1"/>
  <c r="G104" i="1" s="1"/>
  <c r="B81" i="1"/>
  <c r="G81" i="1" s="1"/>
  <c r="B58" i="1"/>
  <c r="B177" i="1"/>
  <c r="G177" i="1" s="1"/>
  <c r="G58" i="1"/>
  <c r="G174" i="1"/>
  <c r="B176" i="1"/>
  <c r="B173" i="1"/>
  <c r="G173" i="1" s="1"/>
  <c r="B153" i="1"/>
  <c r="G153" i="1" s="1"/>
  <c r="B152" i="1"/>
  <c r="G152" i="1" s="1"/>
  <c r="B149" i="1"/>
  <c r="G149" i="1" s="1"/>
  <c r="B129" i="1"/>
  <c r="G129" i="1" s="1"/>
  <c r="B126" i="1"/>
  <c r="G126" i="1" s="1"/>
  <c r="B106" i="1"/>
  <c r="G106" i="1" s="1"/>
  <c r="B103" i="1"/>
  <c r="B83" i="1"/>
  <c r="B80" i="1"/>
  <c r="G80" i="1" s="1"/>
  <c r="G176" i="1"/>
  <c r="G175" i="1"/>
  <c r="G151" i="1"/>
  <c r="G83" i="1"/>
  <c r="G105" i="1"/>
  <c r="G103" i="1"/>
  <c r="G128" i="1"/>
  <c r="G59" i="1"/>
  <c r="B158" i="1"/>
  <c r="B134" i="1"/>
  <c r="B111" i="1"/>
  <c r="B88" i="1"/>
  <c r="G88" i="1" s="1"/>
  <c r="R88" i="1" s="1"/>
  <c r="B87" i="1"/>
  <c r="B82" i="1"/>
  <c r="G82" i="1" s="1"/>
  <c r="B42" i="1" l="1"/>
  <c r="G42" i="1" s="1"/>
  <c r="R42" i="1" s="1"/>
  <c r="B65" i="1"/>
  <c r="G65" i="1" s="1"/>
  <c r="R65" i="1" s="1"/>
  <c r="R143" i="1"/>
  <c r="R144" i="1"/>
  <c r="R138" i="1"/>
  <c r="M68" i="1"/>
  <c r="R68" i="1" s="1"/>
  <c r="M73" i="1"/>
  <c r="R73" i="1" s="1"/>
  <c r="M74" i="1"/>
  <c r="R74" i="1" s="1"/>
  <c r="G158" i="1"/>
  <c r="R158" i="1" s="1"/>
  <c r="G134" i="1"/>
  <c r="R134" i="1" s="1"/>
  <c r="B110" i="1"/>
  <c r="G110" i="1" s="1"/>
  <c r="R110" i="1" s="1"/>
  <c r="G111" i="1"/>
  <c r="R111" i="1" s="1"/>
  <c r="M44" i="1"/>
  <c r="B157" i="1"/>
  <c r="G157" i="1" s="1"/>
  <c r="R157" i="1" s="1"/>
  <c r="B133" i="1"/>
  <c r="G133" i="1" s="1"/>
  <c r="R133" i="1" s="1"/>
  <c r="G87" i="1"/>
  <c r="R87" i="1" s="1"/>
  <c r="B64" i="1"/>
  <c r="G64" i="1" s="1"/>
  <c r="R64" i="1" s="1"/>
  <c r="B41" i="1"/>
  <c r="G41" i="1" s="1"/>
  <c r="R41" i="1" s="1"/>
  <c r="M49" i="1"/>
  <c r="M50" i="1"/>
  <c r="M54" i="1"/>
  <c r="M45" i="1"/>
  <c r="M51" i="1"/>
  <c r="M52" i="1"/>
  <c r="M53" i="1"/>
  <c r="B57" i="1"/>
  <c r="G57" i="1" s="1"/>
  <c r="R58" i="1" l="1"/>
  <c r="R59" i="1"/>
  <c r="R81" i="1"/>
  <c r="R82" i="1"/>
  <c r="R105" i="1"/>
  <c r="R127" i="1"/>
  <c r="R128" i="1"/>
  <c r="M48" i="1" l="1"/>
  <c r="R104" i="1" l="1"/>
  <c r="B60" i="1"/>
  <c r="G60" i="1" s="1"/>
  <c r="M78" i="1" l="1"/>
  <c r="R78" i="1" s="1"/>
  <c r="M77" i="1"/>
  <c r="R77" i="1" s="1"/>
  <c r="R147" i="1"/>
  <c r="R54" i="1"/>
  <c r="R177" i="1"/>
  <c r="R153" i="1"/>
  <c r="R129" i="1"/>
  <c r="R106" i="1"/>
  <c r="R83" i="1"/>
  <c r="R152" i="1" l="1"/>
  <c r="R176" i="1"/>
  <c r="M46" i="1" l="1"/>
  <c r="M47" i="1"/>
  <c r="R49" i="1" l="1"/>
  <c r="R47" i="1"/>
  <c r="R50" i="1"/>
  <c r="R98" i="1" l="1"/>
  <c r="R175" i="1"/>
  <c r="R174" i="1"/>
  <c r="R173" i="1"/>
  <c r="R171" i="1"/>
  <c r="R149" i="1"/>
  <c r="R124" i="1"/>
  <c r="R92" i="1"/>
  <c r="R45" i="1"/>
  <c r="R46" i="1"/>
  <c r="R48" i="1"/>
  <c r="R51" i="1"/>
  <c r="R52" i="1"/>
  <c r="R53" i="1"/>
  <c r="R44" i="1"/>
  <c r="R141" i="1" l="1"/>
  <c r="M71" i="1"/>
  <c r="R71" i="1" s="1"/>
  <c r="R95" i="1"/>
  <c r="R163" i="1"/>
  <c r="M69" i="1"/>
  <c r="R69" i="1" s="1"/>
  <c r="R93" i="1"/>
  <c r="R139" i="1"/>
  <c r="R116" i="1"/>
  <c r="R164" i="1"/>
  <c r="M70" i="1"/>
  <c r="R70" i="1" s="1"/>
  <c r="R140" i="1"/>
  <c r="R142" i="1"/>
  <c r="R166" i="1"/>
  <c r="M72" i="1"/>
  <c r="R72" i="1" s="1"/>
  <c r="R96" i="1"/>
  <c r="R119" i="1"/>
  <c r="R99" i="1"/>
  <c r="R122" i="1"/>
  <c r="R145" i="1"/>
  <c r="R169" i="1"/>
  <c r="M75" i="1"/>
  <c r="R75" i="1" s="1"/>
  <c r="M76" i="1"/>
  <c r="R76" i="1" s="1"/>
  <c r="R123" i="1"/>
  <c r="R146" i="1"/>
  <c r="R170" i="1"/>
  <c r="R80" i="1"/>
  <c r="R126" i="1"/>
  <c r="R103" i="1"/>
  <c r="R94" i="1"/>
  <c r="R97" i="1"/>
  <c r="R168" i="1"/>
  <c r="R115" i="1"/>
  <c r="R121" i="1"/>
  <c r="R165" i="1"/>
  <c r="R167" i="1"/>
  <c r="R117" i="1"/>
  <c r="R118" i="1"/>
  <c r="R120" i="1"/>
  <c r="R162" i="1"/>
  <c r="R180" i="1" l="1"/>
  <c r="R100" i="1"/>
  <c r="R101" i="1"/>
  <c r="R57" i="1"/>
  <c r="R60" i="1"/>
  <c r="R179" i="1" l="1"/>
</calcChain>
</file>

<file path=xl/sharedStrings.xml><?xml version="1.0" encoding="utf-8"?>
<sst xmlns="http://schemas.openxmlformats.org/spreadsheetml/2006/main" count="423" uniqueCount="317">
  <si>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</si>
  <si>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</si>
  <si>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</si>
  <si>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</si>
  <si>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</si>
  <si>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</si>
  <si>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 xml:space="preserve"> - leerjaar 5:</t>
  </si>
  <si>
    <t xml:space="preserve"> - leerjaar 6:</t>
  </si>
  <si>
    <r>
      <t>Mijn school wenst GEEN facultatief materiaal te bestellen voor de volgende leerjaren</t>
    </r>
    <r>
      <rPr>
        <b/>
        <sz val="8"/>
        <rFont val="Calibri"/>
        <family val="2"/>
        <scheme val="minor"/>
      </rPr>
      <t xml:space="preserve"> (=</t>
    </r>
    <r>
      <rPr>
        <b/>
        <i/>
        <sz val="8"/>
        <rFont val="Calibri"/>
        <family val="2"/>
        <scheme val="minor"/>
      </rPr>
      <t>Prentensets voor alle leerjaren en Tijdlijn bij leerjaar 5 en 6)</t>
    </r>
  </si>
  <si>
    <t>Mijn school wenst GEEN Verkeerthema's van Op verkenning te bestellen.</t>
  </si>
  <si>
    <t>Thema</t>
  </si>
  <si>
    <t>Aantal</t>
  </si>
  <si>
    <t>Prijs in euro</t>
  </si>
  <si>
    <t>Bestelnummer</t>
  </si>
  <si>
    <t>Totale prijs in euro</t>
  </si>
  <si>
    <t>LEERJAAR 1</t>
  </si>
  <si>
    <t>THEMASCHRIFTEN EN KLASMATERIAAL</t>
  </si>
  <si>
    <t>BINGEL PLUS (=bordboek/handleiding: zie onderaan)</t>
  </si>
  <si>
    <t>Leerlingenmateriaal</t>
  </si>
  <si>
    <t>Op verkenning 1 - welkom</t>
  </si>
  <si>
    <t>978-90-306-7190-9</t>
  </si>
  <si>
    <t>∞</t>
  </si>
  <si>
    <t>978-90-306-7188-6</t>
  </si>
  <si>
    <t>Op verkenning 1 - dierenvrienden</t>
  </si>
  <si>
    <t>978-90-306-7183-1</t>
  </si>
  <si>
    <t>978-90-306-7185-5</t>
  </si>
  <si>
    <t>Op verkenning 1 - alles verandert</t>
  </si>
  <si>
    <t>978-90-306-7334-7</t>
  </si>
  <si>
    <t>978-90-306-7346-0</t>
  </si>
  <si>
    <t>Op verkenning 1 - Ik word groot</t>
  </si>
  <si>
    <t>978-90-306-7184-8</t>
  </si>
  <si>
    <t>978-90-306-7390-3</t>
  </si>
  <si>
    <t>Op verkenning 1 - knap gemaakt</t>
  </si>
  <si>
    <t>978-90-306-7335-4</t>
  </si>
  <si>
    <t>978-90-306-7347-7</t>
  </si>
  <si>
    <t>Op verkenning 1 - later word ik</t>
  </si>
  <si>
    <t>978-90-306-7580-8</t>
  </si>
  <si>
    <t>Op verkenning 1 - vind jij dit leuk?</t>
  </si>
  <si>
    <t>978-90-306-7576-1</t>
  </si>
  <si>
    <t>978-90-306-7581-5</t>
  </si>
  <si>
    <t>Op verkenning 1 - speel je mee?</t>
  </si>
  <si>
    <t>978-90-306-7575-4</t>
  </si>
  <si>
    <t>978-90-306-7582-2</t>
  </si>
  <si>
    <t>Op verkenning 1 - wat een dag!</t>
  </si>
  <si>
    <t>978-90-306-7336-1</t>
  </si>
  <si>
    <t>978-90-306-7348-4</t>
  </si>
  <si>
    <t>Op verkenning 1 - joepie, vakantie!</t>
  </si>
  <si>
    <t>978-90-306-7574-7</t>
  </si>
  <si>
    <t>978-90-306-7583-9</t>
  </si>
  <si>
    <t>Op verkenning in het verkeer 1</t>
  </si>
  <si>
    <t>978-90-306-9454-0</t>
  </si>
  <si>
    <t>978-90-306-9472-4</t>
  </si>
  <si>
    <t>B</t>
  </si>
  <si>
    <t>Klasmateriaal</t>
  </si>
  <si>
    <t>978-90-306-9792-3</t>
  </si>
  <si>
    <t>Op verkenning 1 - prentenset</t>
  </si>
  <si>
    <t>978-90-306-7187-9</t>
  </si>
  <si>
    <t>±</t>
  </si>
  <si>
    <t>Op verkenning 1 - audio-cd</t>
  </si>
  <si>
    <t>978-90-306-7179-4</t>
  </si>
  <si>
    <t>Op verkenning 1 - dvd</t>
  </si>
  <si>
    <t>978-90-306-7180-0</t>
  </si>
  <si>
    <t>Op verkenning in het verkeer 1 - prentenset</t>
  </si>
  <si>
    <t>978-90-306-9466-3</t>
  </si>
  <si>
    <t>LEERJAAR 2</t>
  </si>
  <si>
    <t>Op verkenning 2 - de tweede klas</t>
  </si>
  <si>
    <t xml:space="preserve">978-90-306-7750-5 </t>
  </si>
  <si>
    <t xml:space="preserve">978-90-306-7760-4 </t>
  </si>
  <si>
    <t>Op verkenning 2 - allemaal samen</t>
  </si>
  <si>
    <t xml:space="preserve">978-90-306-7741-3 </t>
  </si>
  <si>
    <t xml:space="preserve">978-90-306-7751-2 </t>
  </si>
  <si>
    <t>Op verkenning 2 - auw!</t>
  </si>
  <si>
    <t xml:space="preserve">978-90-306-7743-7 </t>
  </si>
  <si>
    <t xml:space="preserve">978-90-306-7752-9 </t>
  </si>
  <si>
    <t>Op verkenning 2 - hier wonen wij</t>
  </si>
  <si>
    <t xml:space="preserve">978-90-306-7742-0 </t>
  </si>
  <si>
    <t xml:space="preserve">978-90-306-7753-6 </t>
  </si>
  <si>
    <t>Op verkenning 2 - hoe lang geleden</t>
  </si>
  <si>
    <t xml:space="preserve">978-90-306-7744-4 </t>
  </si>
  <si>
    <t xml:space="preserve">978-90-306-7754-3 </t>
  </si>
  <si>
    <t>Op verkenning 2 - hoe werkt dat?</t>
  </si>
  <si>
    <t xml:space="preserve">978-90-306-7745-1 </t>
  </si>
  <si>
    <t xml:space="preserve">978-90-306-7755-0 </t>
  </si>
  <si>
    <t>Op verkenning 2 - lekker!</t>
  </si>
  <si>
    <t xml:space="preserve">978-90-306-7746-8 </t>
  </si>
  <si>
    <t xml:space="preserve">978-90-306-7756-7 </t>
  </si>
  <si>
    <t>Op verkenning 2 - op avontuur</t>
  </si>
  <si>
    <t xml:space="preserve">978-90-306-7747-5 </t>
  </si>
  <si>
    <t xml:space="preserve">978-90-306-7757-4 </t>
  </si>
  <si>
    <t>Op verkenning 2 - wat een weertje!</t>
  </si>
  <si>
    <t xml:space="preserve">978-90-306-7748-2 </t>
  </si>
  <si>
    <t xml:space="preserve">978-90-306-7758-1 </t>
  </si>
  <si>
    <t>Op verkenning 2 - wat groeit daar?</t>
  </si>
  <si>
    <t xml:space="preserve">978-90-306-7749-9 </t>
  </si>
  <si>
    <t xml:space="preserve">978-90-306-7759-8 </t>
  </si>
  <si>
    <t>Op verkenning in het verkeer 2</t>
  </si>
  <si>
    <t>978-90-306-9455-7</t>
  </si>
  <si>
    <t>978-90-306-9473-1</t>
  </si>
  <si>
    <t>Op verkenning 2 - prentenset</t>
  </si>
  <si>
    <t>978-90-306-7740-6</t>
  </si>
  <si>
    <t>Op verkenning 2 - audio-cd</t>
  </si>
  <si>
    <t>978-90-306-7737-6</t>
  </si>
  <si>
    <t>Op verkenning 2 - dvd</t>
  </si>
  <si>
    <t>978-90-306-7738-3</t>
  </si>
  <si>
    <t>Op verkenning in het verkeer 2 - prentenset</t>
  </si>
  <si>
    <t>978-90-306-9467-0</t>
  </si>
  <si>
    <t>LEERJAAR 3</t>
  </si>
  <si>
    <t>Op verkenning 3 - de zon</t>
  </si>
  <si>
    <t>978-90-306-7200-5</t>
  </si>
  <si>
    <t>978-90-306-7197-8</t>
  </si>
  <si>
    <t>Op verkenning 3 - wat een familie!</t>
  </si>
  <si>
    <t>978-90-306-7353-8</t>
  </si>
  <si>
    <t>Op verkenning 3 - opgeruimd staat netjes</t>
  </si>
  <si>
    <t>978-90-306-7195-4</t>
  </si>
  <si>
    <t>978-90-306-7196-1</t>
  </si>
  <si>
    <t>Op verkenning 3 - mijn schoolomgeving</t>
  </si>
  <si>
    <t>978-90-306-7338-5</t>
  </si>
  <si>
    <t>978-90-306-7350-7</t>
  </si>
  <si>
    <t>Op verkenning 3 - spannend!</t>
  </si>
  <si>
    <t>978-90-306-7578-5</t>
  </si>
  <si>
    <t>978-90-306-7584-6</t>
  </si>
  <si>
    <t>Op verkenning 3 - goede grond</t>
  </si>
  <si>
    <t>978-90-306-7337-8</t>
  </si>
  <si>
    <t>978-90-306-7349-1</t>
  </si>
  <si>
    <t>Op verkenning 3 - straffe kost</t>
  </si>
  <si>
    <t>978-90-306-7340-8</t>
  </si>
  <si>
    <t>978-90-306-7352-1</t>
  </si>
  <si>
    <t>Op verkenning 3 - schatkist of lege doos</t>
  </si>
  <si>
    <t>978-90-306-7339-2</t>
  </si>
  <si>
    <t>978-90-306-7351-4</t>
  </si>
  <si>
    <t>Op verkenning in het verkeer 3</t>
  </si>
  <si>
    <t>978-90-306-9456-4</t>
  </si>
  <si>
    <t>978-90-306-9474-8</t>
  </si>
  <si>
    <t>Op verkenning 3 - cursorisch leerwerkschrift 3</t>
  </si>
  <si>
    <t>978-90-306-7666-9</t>
  </si>
  <si>
    <t>978-90-306-7864-9</t>
  </si>
  <si>
    <t>Op verkenning 3 - prentenset</t>
  </si>
  <si>
    <t>978-90-306-7211-1</t>
  </si>
  <si>
    <t>Op verkenning 3 - audio-cd</t>
  </si>
  <si>
    <t>978-90-306-7191-6</t>
  </si>
  <si>
    <t>Op verkenning 3 - dvd</t>
  </si>
  <si>
    <t>978-90-306-7192-3</t>
  </si>
  <si>
    <t>Op verkenning in het verkeer 3 - prentenset</t>
  </si>
  <si>
    <t>978-90-306-9468-7</t>
  </si>
  <si>
    <t>LEERJAAR 4</t>
  </si>
  <si>
    <t>Op verkenning 4 - druk, druk</t>
  </si>
  <si>
    <t xml:space="preserve">978-90-306-7765-9 </t>
  </si>
  <si>
    <t>978-90-306-7773-4</t>
  </si>
  <si>
    <t>Op verkenning 4 - feest je mee?</t>
  </si>
  <si>
    <t xml:space="preserve">978-90-306-7766-6 </t>
  </si>
  <si>
    <t>978-90-306-7774-1</t>
  </si>
  <si>
    <t>Op verkenning 4 - goede vaart</t>
  </si>
  <si>
    <t xml:space="preserve">978-90-306-7767-3 </t>
  </si>
  <si>
    <t>978-90-306-7775-8</t>
  </si>
  <si>
    <t>Op verkenning 4 - met wie spreek ik?</t>
  </si>
  <si>
    <t xml:space="preserve">978-90-306-7769-7 </t>
  </si>
  <si>
    <t>978-90-306-7777-2</t>
  </si>
  <si>
    <t>Op verkenning 4 - noodoproep</t>
  </si>
  <si>
    <t xml:space="preserve">978-90-306-7770-3 </t>
  </si>
  <si>
    <t>978-90-306-7778-9</t>
  </si>
  <si>
    <t xml:space="preserve">Op verkenning 4 - uitkijken naar ... </t>
  </si>
  <si>
    <t xml:space="preserve">978-90-306-7771-0 </t>
  </si>
  <si>
    <t>978-90-306-7779-6</t>
  </si>
  <si>
    <t>Op verkenning 4 - welke maat?</t>
  </si>
  <si>
    <t xml:space="preserve">978-90-306-7768-0 </t>
  </si>
  <si>
    <t>978-90-306-7776-5</t>
  </si>
  <si>
    <t>Op verkenning 4 - zomertijd</t>
  </si>
  <si>
    <t xml:space="preserve">978-90-306-7772-7 </t>
  </si>
  <si>
    <t>978-90-306-7780-2</t>
  </si>
  <si>
    <t>Op verkenning in het verkeer 4</t>
  </si>
  <si>
    <t>978-90-306-9457-1</t>
  </si>
  <si>
    <t>978-90-306-9475-5</t>
  </si>
  <si>
    <t>Op verkenning 4 - cursorisch leerwerkschrift 4</t>
  </si>
  <si>
    <t>978-90-306-8380-3</t>
  </si>
  <si>
    <t>978-90-306-8388-9</t>
  </si>
  <si>
    <t>Op verkenning 4 - prentenset</t>
  </si>
  <si>
    <t>978-90-306-7764-2</t>
  </si>
  <si>
    <t>Op verkenning 4 - audio-cd</t>
  </si>
  <si>
    <t>978-90-306-7761-1</t>
  </si>
  <si>
    <t>Op verkenning 4 - dvd</t>
  </si>
  <si>
    <t>978-90-306-7762-8</t>
  </si>
  <si>
    <t>Op verkenning in het verkeer 4 - prentenset</t>
  </si>
  <si>
    <t>978-90-306-9469-4</t>
  </si>
  <si>
    <t>LEERJAAR 5</t>
  </si>
  <si>
    <t>Op verkenning 5 - de Groote Oorlog</t>
  </si>
  <si>
    <t>978-90-306-7397-2</t>
  </si>
  <si>
    <t>978-90-306-7398-9</t>
  </si>
  <si>
    <t>Op verkenning 5 - groene vingers</t>
  </si>
  <si>
    <t>978-90-306-7205-0</t>
  </si>
  <si>
    <t>978-90-306-7202-9</t>
  </si>
  <si>
    <t>Op verkenning 5 - 324km file</t>
  </si>
  <si>
    <t>978-90-306-7342-2</t>
  </si>
  <si>
    <t>978-90-306-7354-5</t>
  </si>
  <si>
    <t>Op verkenning 5 - made in …</t>
  </si>
  <si>
    <t>978-90-306-7210-4</t>
  </si>
  <si>
    <t>978-90-306-7208-1</t>
  </si>
  <si>
    <t>Op verkenning 5 - democratie</t>
  </si>
  <si>
    <t>978-90-306-7343-9</t>
  </si>
  <si>
    <t>978-90-306-7355-2</t>
  </si>
  <si>
    <t xml:space="preserve">Op verkenning 5 - hightech </t>
  </si>
  <si>
    <t>978-90-306-7344-6</t>
  </si>
  <si>
    <t>978-90-306-7356-9</t>
  </si>
  <si>
    <t>Op verkenning 5 - water</t>
  </si>
  <si>
    <t>978-90-306-7579-2</t>
  </si>
  <si>
    <t>978-90-306-7585-3</t>
  </si>
  <si>
    <t xml:space="preserve">Op verkenning 5 - het juiste vakje? </t>
  </si>
  <si>
    <t>978-90-306-7345-3</t>
  </si>
  <si>
    <t>978-90-306-7357-6</t>
  </si>
  <si>
    <t>Op verkenning in het verkeer 5</t>
  </si>
  <si>
    <t>978-90-306-9458-8</t>
  </si>
  <si>
    <t>978-90-306-9476-2</t>
  </si>
  <si>
    <t>Op verkenning 5 - cursorisch leerwerkschrift 5</t>
  </si>
  <si>
    <t>978-90-306-7667-6</t>
  </si>
  <si>
    <t>978-90-306-7866-3</t>
  </si>
  <si>
    <t>978-90-306-7588-4</t>
  </si>
  <si>
    <t>Op verkenning 5 - prentenset</t>
  </si>
  <si>
    <t>978-90-306-7212-8</t>
  </si>
  <si>
    <t>Op verkenning 5 - audio-cd</t>
  </si>
  <si>
    <t>978-90-306-7201-2</t>
  </si>
  <si>
    <t>Op verkenning 5 - dvd</t>
  </si>
  <si>
    <t>978-90-306-7203-6</t>
  </si>
  <si>
    <t>Op verkenning 5 - Klassikale tijdband (idem lj 5 en 6)</t>
  </si>
  <si>
    <t>978-90-306-8389-6</t>
  </si>
  <si>
    <t>Op verkenning in het verkeer 5 - prentenset</t>
  </si>
  <si>
    <t>978-90-306-9470-0</t>
  </si>
  <si>
    <t>LEERJAAR 6</t>
  </si>
  <si>
    <t>Op verkenning 6 - adem vrij</t>
  </si>
  <si>
    <t xml:space="preserve">978-90-306-7785-7 </t>
  </si>
  <si>
    <t xml:space="preserve">978-90-306-7791-8 </t>
  </si>
  <si>
    <t>Op verkenning 6 - gratis?!</t>
  </si>
  <si>
    <t xml:space="preserve">978-90-306-7786-4 </t>
  </si>
  <si>
    <t xml:space="preserve">978-90-306-7792-5 </t>
  </si>
  <si>
    <t>Op verkenning 6 - in Europa</t>
  </si>
  <si>
    <t xml:space="preserve">978-90-306-7787-1 </t>
  </si>
  <si>
    <t xml:space="preserve">978-90-306-7793-2 </t>
  </si>
  <si>
    <t>Op verkenning 6 - onderweg naar morgen</t>
  </si>
  <si>
    <t xml:space="preserve">978-90-306-8379-7 </t>
  </si>
  <si>
    <t xml:space="preserve">978-90-306-8386-5 </t>
  </si>
  <si>
    <t>Op verkenning 6 - populair</t>
  </si>
  <si>
    <t xml:space="preserve">978-90-306-7794-9 </t>
  </si>
  <si>
    <t xml:space="preserve">Op verkenning 6 - tot ziens </t>
  </si>
  <si>
    <t xml:space="preserve">978-90-306-8378-0 </t>
  </si>
  <si>
    <t xml:space="preserve">978-90-306-8385-8 </t>
  </si>
  <si>
    <t>Op verkenning 6 - van pool tot pool</t>
  </si>
  <si>
    <t xml:space="preserve">978-90-306-7789-5 </t>
  </si>
  <si>
    <t xml:space="preserve">978-90-306-7795-6 </t>
  </si>
  <si>
    <t>Op verkenning 6 - wereldoorlog 2</t>
  </si>
  <si>
    <t xml:space="preserve">978-90-306-7790-1 </t>
  </si>
  <si>
    <t xml:space="preserve">978-90-306-7796-3 </t>
  </si>
  <si>
    <t>Op verkenning in het verkeer 6</t>
  </si>
  <si>
    <t>978-90-306-9459-5</t>
  </si>
  <si>
    <t>978-90-306-9477-9</t>
  </si>
  <si>
    <t>Op verkenning 6 - cursorisch leerwerkschrift 6</t>
  </si>
  <si>
    <t xml:space="preserve">978-90-306-8381-0 </t>
  </si>
  <si>
    <t xml:space="preserve">978-90-306-8387-2 </t>
  </si>
  <si>
    <t>Op verkenning 6 - prentenset</t>
  </si>
  <si>
    <t>978-90-306-7784-0</t>
  </si>
  <si>
    <t>Op verkenning 6 - audio-cd</t>
  </si>
  <si>
    <t>978-90-306-7781-9</t>
  </si>
  <si>
    <t>Op verkenning 6 - dvd</t>
  </si>
  <si>
    <t>978-90-306-7782-6</t>
  </si>
  <si>
    <t>Op verkenning 6 - Klassikale tijdband (idem lj 5 en 6)</t>
  </si>
  <si>
    <t>Op verkenning in het verkeer 6 - prentenset</t>
  </si>
  <si>
    <t>978-90-306-9471-7</t>
  </si>
  <si>
    <t>TOTALE PRIJS</t>
  </si>
  <si>
    <t>jaarlijks opnieuw bestellen</t>
  </si>
  <si>
    <t>facultatief</t>
  </si>
  <si>
    <t>STAP 5: : bestellen doe je via de webshop www.school.vanin.be, de licenties beheer je in Bingel (dit is een prijslijst en geen bestelformulier).</t>
  </si>
  <si>
    <t xml:space="preserve">   Prijzen zijn geldig tot 31 december 2019 en zijn inclusief BTW, inclusief scholenkortingen en exclusief administratie- en verzendkosten.</t>
  </si>
  <si>
    <t xml:space="preserve">   De materialen worden gefactureerd aan de catalogusprijs geldig op facturatiedatum.</t>
  </si>
  <si>
    <t>Uitgeverij VAN IN - Nijverheidsstraat 92/5 - 2160 Wommelgem</t>
  </si>
  <si>
    <t>978-94-647-0734-2</t>
  </si>
  <si>
    <t>978-94-647-0775-5</t>
  </si>
  <si>
    <t>978-94-647-0774-8</t>
  </si>
  <si>
    <t xml:space="preserve">   -&gt; JAARLIJKSE PRIJS (obv prijzen 2025)</t>
  </si>
  <si>
    <t>PRIJSLIJST 2025</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</si>
  <si>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</si>
  <si>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</si>
  <si>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</si>
  <si>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</si>
  <si>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mag je bestellen maar zit ook in Bingel Max</t>
  </si>
  <si>
    <r>
      <t xml:space="preserve">Digitale ondersteuning bij </t>
    </r>
    <r>
      <rPr>
        <b/>
        <i/>
        <sz val="11"/>
        <color rgb="FF000000"/>
        <rFont val="Calibri"/>
        <family val="2"/>
        <scheme val="minor"/>
      </rPr>
      <t>Op verkenning</t>
    </r>
    <r>
      <rPr>
        <b/>
        <sz val="11"/>
        <color rgb="FF000000"/>
        <rFont val="Calibri"/>
        <family val="2"/>
        <scheme val="minor"/>
      </rPr>
      <t xml:space="preserve"> via Bingel</t>
    </r>
  </si>
  <si>
    <t xml:space="preserve">Indien je geen pakket bestelt, kan je de verschillende onderdelen van het pakket ook afzonderlijk bestellen </t>
  </si>
  <si>
    <t>Op verkenning 1 - standaardpakket: 10 themaschriften + verkeer + Bingel Plus</t>
  </si>
  <si>
    <t>Op verkenning 1 - standaardpakket: 10 themaschriften + Bingel Plus</t>
  </si>
  <si>
    <t>Op verkenning  2 - standaardpakket: 10 themaschriften + verkeer + Bingel Plus</t>
  </si>
  <si>
    <t>Op verkenning 2 - standaardpakket: 10 themaschriften + Bingel Plus</t>
  </si>
  <si>
    <t>978-94-651-4140-4</t>
  </si>
  <si>
    <t>978-94-651-4142-8</t>
  </si>
  <si>
    <t>978-94-651-4143-5</t>
  </si>
  <si>
    <t>978-94-651-4141-1</t>
  </si>
  <si>
    <t>978-94-651-4144-2</t>
  </si>
  <si>
    <t>978-94-651-4147-3</t>
  </si>
  <si>
    <t>Indien je geen pakket bestelt, kan je de verschillende onderdelen van het pakket ook afzonderlijk bestellen:</t>
  </si>
  <si>
    <t xml:space="preserve">Leerlingpakketten </t>
  </si>
  <si>
    <t>Op verkenning 4 - pakket 8 themaschr. + cursorisch leerwerkschrift + verkeer + Bingel Plus</t>
  </si>
  <si>
    <t>Op verkenning 4 - pakket 8 themaschr. + cursorisch leerwerkschrift  + Bingel Plus</t>
  </si>
  <si>
    <t>Op verkenning 6- pakket 8 themaschr. + cursorisch leerwerkschrift + verkeer + Bingel Plus</t>
  </si>
  <si>
    <t>Op verkenning 6 - pakket 8 themaschr. + cursorisch leerwerkschrift  + Bingel Plus</t>
  </si>
  <si>
    <t>Op verkenning 5 - pakket 8 themaschr. + cursorisch leerwerkschrift + verkeer + Bingel Plus</t>
  </si>
  <si>
    <t>Op verkenning 5 - pakket 8 themaschr. + cursorisch leerwerkschrift  + Bingel Plus</t>
  </si>
  <si>
    <t>Op verkenning 3 - pakket 8 themaschr. + cursorisch leerwerkschrift + verkeer + Bingel Plus</t>
  </si>
  <si>
    <t>Op verkenning 3 - pakket 8 themaschr. + cursorisch leerwerkschrift  + Bingel Plus</t>
  </si>
  <si>
    <t>978-94-651-4146-6</t>
  </si>
  <si>
    <t>978-94-651-4145-9</t>
  </si>
  <si>
    <t>978-94-651-4149-7</t>
  </si>
  <si>
    <t>978-94-651-4150-3</t>
  </si>
  <si>
    <t>978-94-651-4151-0</t>
  </si>
  <si>
    <t xml:space="preserve"> Dit is een prijslijst en geen bestelformulier. Bestellen kan via de webshop.www.vanin.be</t>
  </si>
  <si>
    <t>STAP 1: Geef aan voor hoeveel leerlingen en klassen uw school wilt bestellen</t>
  </si>
  <si>
    <t>STAP 2: FACULTATIEF: Duid aan wat u NIET wilt bestellen (meer informatie over de materialen: opverkenning.be/materiaal_themaschriften)</t>
  </si>
  <si>
    <r>
      <t xml:space="preserve">STAP 3: De totale prijs wordt automatisch berekend. Breng manueel wijzigingen aan indien gewenst  </t>
    </r>
    <r>
      <rPr>
        <b/>
        <sz val="9"/>
        <color theme="1"/>
        <rFont val="Calibri (Body)"/>
      </rPr>
      <t>(let op: indien u geen volledige leerjaarbundels wilt bestellen moet u de aantallen per thema apart aanduiden).</t>
    </r>
  </si>
  <si>
    <t>Opmerking: Voor ieder leerjaar is een compleet pakket met al het leerlingenmateriaal beschikbaar, inclusief de Bingellicentie. Je kan alle onderdelen inclusief de Bingellicenties ook afzonderlijk bestellen. De Bingellicentie moet op leerlingenaantal besteld worden.</t>
  </si>
  <si>
    <t xml:space="preserve"> - leerjaar 1: </t>
  </si>
  <si>
    <r>
      <t xml:space="preserve">Mijn school wenst GEEN gebruik te maken van bordboeken in de volgende leerjaren </t>
    </r>
    <r>
      <rPr>
        <b/>
        <sz val="8"/>
        <rFont val="Calibri"/>
        <family val="2"/>
        <scheme val="minor"/>
      </rPr>
      <t>(=onderdeel van Bingel Plus)</t>
    </r>
    <r>
      <rPr>
        <b/>
        <sz val="12"/>
        <rFont val="Calibri"/>
        <family val="2"/>
        <scheme val="minor"/>
      </rPr>
      <t>:</t>
    </r>
  </si>
  <si>
    <t>Gegevens school:</t>
  </si>
  <si>
    <t>Mijn school wenst GEEN cd's te bestellen aangezien die digitaal in Bingel Plus zitten.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</si>
</sst>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48">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sz val="11"/>
      <name val="Calibri"/>
      <family val="2"/>
      <scheme val="minor"/>
    </font>
    <font>
      <sz val="9"/>
      <name val="Calibri"/>
      <family val="2"/>
      <scheme val="minor"/>
    </font>
    <font>
      <sz val="10"/>
      <color theme="0"/>
      <name val="Calibri"/>
      <family val="2"/>
      <scheme val="minor"/>
    </font>
    <font>
      <sz val="8"/>
      <name val="Calibri"/>
      <family val="2"/>
      <scheme val="minor"/>
    </font>
    <font>
      <b/>
      <sz val="11"/>
      <color rgb="FF000000"/>
      <name val="Calibri"/>
      <family val="2"/>
    </font>
    <font>
      <u/>
      <sz val="11"/>
      <color theme="10"/>
      <name val="Calibri"/>
      <family val="2"/>
      <scheme val="minor"/>
    </font>
    <font>
      <sz val="11"/>
      <color theme="6"/>
      <name val="Calibri"/>
      <family val="2"/>
      <scheme val="minor"/>
    </font>
    <font>
      <b/>
      <sz val="9"/>
      <color theme="1"/>
      <name val="Calibri"/>
      <family val="2"/>
      <scheme val="minor"/>
    </font>
    <font>
      <b/>
      <sz val="9"/>
      <color theme="0"/>
      <name val="Calibri"/>
      <family val="2"/>
      <scheme val="minor"/>
    </font>
    <font>
      <sz val="9"/>
      <color theme="1"/>
      <name val="Calibri"/>
      <family val="2"/>
      <scheme val="minor"/>
    </font>
    <font>
      <b/>
      <sz val="9"/>
      <name val="Calibri"/>
      <family val="2"/>
      <scheme val="minor"/>
    </font>
    <font>
      <sz val="9"/>
      <color theme="0"/>
      <name val="Calibri"/>
      <family val="2"/>
      <scheme val="minor"/>
    </font>
    <font>
      <sz val="11"/>
      <color theme="1"/>
      <name val="Calibri (Body)"/>
    </font>
    <font>
      <b/>
      <sz val="11"/>
      <color theme="1"/>
      <name val="Calibri (Body)"/>
    </font>
    <font>
      <b/>
      <sz val="12"/>
      <color theme="1"/>
      <name val="Calibri (Body)"/>
    </font>
    <font>
      <b/>
      <sz val="10"/>
      <color theme="1"/>
      <name val="Calibri (Body)"/>
    </font>
    <font>
      <sz val="10"/>
      <color theme="1"/>
      <name val="Calibri (Body)"/>
    </font>
    <font>
      <b/>
      <sz val="11"/>
      <color rgb="FF000000"/>
      <name val="Calibri"/>
      <family val="2"/>
      <scheme val="minor"/>
    </font>
    <font>
      <sz val="11"/>
      <color rgb="FF000000"/>
      <name val="Calibri"/>
      <family val="2"/>
      <scheme val="minor"/>
    </font>
    <font>
      <sz val="10"/>
      <color rgb="FF000000"/>
      <name val="Calibri"/>
      <family val="2"/>
      <scheme val="minor"/>
    </font>
    <font>
      <u/>
      <sz val="11"/>
      <color rgb="FF0000FF"/>
      <name val="Calibri"/>
      <family val="2"/>
      <scheme val="minor"/>
    </font>
    <font>
      <b/>
      <i/>
      <sz val="11"/>
      <color rgb="FF000000"/>
      <name val="Calibri"/>
      <family val="2"/>
      <scheme val="minor"/>
    </font>
    <font>
      <i/>
      <sz val="10"/>
      <color theme="1"/>
      <name val="Calibri"/>
      <family val="2"/>
      <scheme val="minor"/>
    </font>
    <font>
      <sz val="10"/>
      <color theme="7" tint="0.59999389629810485"/>
      <name val="Calibri"/>
      <family val="2"/>
      <scheme val="minor"/>
    </font>
    <font>
      <i/>
      <sz val="10"/>
      <color theme="1"/>
      <name val="Calibri (Body)"/>
    </font>
    <font>
      <b/>
      <sz val="9"/>
      <color theme="1"/>
      <name val="Calibri (Body)"/>
    </font>
    <font>
      <b/>
      <sz val="12"/>
      <color rgb="FF000000"/>
      <name val="Calibri"/>
      <family val="2"/>
      <scheme val="minor"/>
    </font>
    <font>
      <b/>
      <sz val="20"/>
      <color rgb="FF000000"/>
      <name val="Calibri"/>
      <family val="2"/>
      <scheme val="minor"/>
    </font>
    <font>
      <b/>
      <sz val="18"/>
      <color theme="1"/>
      <name val="Calibri"/>
      <family val="2"/>
      <scheme val="minor"/>
    </font>
    <font>
      <b/>
      <sz val="11"/>
      <name val="Calibri"/>
      <family val="2"/>
      <scheme val="minor"/>
    </font>
  </fonts>
  <fills count="19">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rgb="FF00B050"/>
        <bgColor indexed="64"/>
      </patternFill>
    </fill>
    <fill>
      <patternFill patternType="solid">
        <fgColor rgb="FFB1A0C7"/>
        <bgColor rgb="FF000000"/>
      </patternFill>
    </fill>
    <fill>
      <patternFill patternType="solid">
        <fgColor rgb="FF00B0F0"/>
        <bgColor rgb="FF000000"/>
      </patternFill>
    </fill>
    <fill>
      <patternFill patternType="solid">
        <fgColor rgb="FFC00000"/>
        <bgColor rgb="FF000000"/>
      </patternFill>
    </fill>
    <fill>
      <patternFill patternType="solid">
        <fgColor rgb="FF92D050"/>
        <bgColor rgb="FF000000"/>
      </patternFill>
    </fill>
    <fill>
      <patternFill patternType="solid">
        <fgColor rgb="FFD9D9D9"/>
        <bgColor rgb="FF000000"/>
      </patternFill>
    </fill>
    <fill>
      <patternFill patternType="solid">
        <fgColor theme="7" tint="0.39997558519241921"/>
        <bgColor indexed="64"/>
      </patternFill>
    </fill>
    <fill>
      <patternFill patternType="solid">
        <fgColor rgb="FFF2F2F2"/>
        <bgColor rgb="FF000000"/>
      </patternFill>
    </fill>
    <fill>
      <patternFill patternType="solid">
        <fgColor rgb="FFF2DCDB"/>
        <bgColor rgb="FF000000"/>
      </patternFill>
    </fill>
    <fill>
      <patternFill patternType="solid">
        <fgColor theme="0" tint="-0.249977111117893"/>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3" fillId="0" borderId="0" applyNumberFormat="0" applyFill="0" applyBorder="0" applyAlignment="0" applyProtection="0"/>
  </cellStyleXfs>
  <cellXfs count="161">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8"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xf>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8" fillId="4" borderId="0" xfId="0" applyFont="1" applyFill="1" applyAlignment="1">
      <alignment horizontal="left" vertical="center"/>
    </xf>
    <xf numFmtId="164" fontId="5" fillId="3" borderId="2" xfId="0" applyNumberFormat="1" applyFont="1" applyFill="1" applyBorder="1"/>
    <xf numFmtId="0" fontId="12" fillId="0" borderId="0" xfId="0" applyFont="1"/>
    <xf numFmtId="0" fontId="14" fillId="0" borderId="0" xfId="0" applyFont="1" applyAlignment="1">
      <alignment horizontal="center"/>
    </xf>
    <xf numFmtId="0" fontId="0" fillId="3" borderId="0" xfId="0" applyFill="1" applyProtection="1">
      <protection locked="0"/>
    </xf>
    <xf numFmtId="0" fontId="15" fillId="3" borderId="0" xfId="0" applyFont="1" applyFill="1" applyAlignment="1">
      <alignment horizontal="left" vertical="top" wrapText="1"/>
    </xf>
    <xf numFmtId="0" fontId="13" fillId="9" borderId="0" xfId="0" applyFont="1" applyFill="1"/>
    <xf numFmtId="0" fontId="12" fillId="9" borderId="0" xfId="0" applyFont="1" applyFill="1"/>
    <xf numFmtId="0" fontId="14" fillId="9" borderId="0" xfId="0" applyFont="1" applyFill="1" applyAlignment="1">
      <alignment horizontal="center"/>
    </xf>
    <xf numFmtId="1" fontId="3" fillId="3" borderId="0" xfId="2" applyNumberFormat="1" applyFont="1" applyFill="1" applyBorder="1" applyAlignment="1" applyProtection="1">
      <alignment horizontal="right" vertical="center" indent="1"/>
      <protection locked="0"/>
    </xf>
    <xf numFmtId="0" fontId="5" fillId="3" borderId="6" xfId="0" applyFont="1" applyFill="1" applyBorder="1"/>
    <xf numFmtId="1" fontId="2" fillId="0" borderId="0" xfId="2" applyNumberFormat="1" applyFont="1" applyFill="1" applyBorder="1" applyAlignment="1" applyProtection="1">
      <alignment horizontal="left" vertical="center" wrapText="1"/>
    </xf>
    <xf numFmtId="1" fontId="2" fillId="0" borderId="0" xfId="2" applyNumberFormat="1" applyFont="1" applyFill="1" applyBorder="1" applyAlignment="1" applyProtection="1">
      <alignment horizontal="center" vertical="center" wrapText="1"/>
    </xf>
    <xf numFmtId="4" fontId="2" fillId="0" borderId="0" xfId="2" applyNumberFormat="1" applyFont="1" applyFill="1" applyBorder="1" applyAlignment="1" applyProtection="1">
      <alignment horizontal="right" vertical="center" wrapText="1"/>
    </xf>
    <xf numFmtId="0" fontId="4" fillId="0" borderId="2" xfId="0" applyFont="1" applyBorder="1" applyAlignment="1">
      <alignment vertical="center"/>
    </xf>
    <xf numFmtId="4" fontId="3" fillId="0" borderId="2" xfId="2" quotePrefix="1" applyNumberFormat="1" applyFont="1" applyFill="1" applyBorder="1" applyAlignment="1" applyProtection="1">
      <alignment horizontal="center" vertical="center"/>
    </xf>
    <xf numFmtId="1" fontId="19" fillId="0" borderId="2" xfId="2" quotePrefix="1" applyNumberFormat="1" applyFont="1" applyFill="1" applyBorder="1" applyAlignment="1" applyProtection="1">
      <alignment horizontal="center" vertical="center"/>
    </xf>
    <xf numFmtId="1" fontId="2" fillId="0" borderId="10" xfId="2" applyNumberFormat="1" applyFont="1" applyFill="1" applyBorder="1" applyAlignment="1" applyProtection="1">
      <alignment horizontal="center" vertical="center" wrapText="1"/>
    </xf>
    <xf numFmtId="0" fontId="13" fillId="0" borderId="7" xfId="0" applyFont="1" applyBorder="1"/>
    <xf numFmtId="0" fontId="13" fillId="0" borderId="5" xfId="0" applyFont="1" applyBorder="1"/>
    <xf numFmtId="0" fontId="3" fillId="3" borderId="6" xfId="0" applyFont="1" applyFill="1" applyBorder="1" applyAlignment="1">
      <alignment horizontal="left"/>
    </xf>
    <xf numFmtId="0" fontId="3" fillId="3" borderId="5" xfId="0" applyFont="1" applyFill="1" applyBorder="1" applyAlignment="1">
      <alignment horizontal="left"/>
    </xf>
    <xf numFmtId="4" fontId="2" fillId="0" borderId="9" xfId="2" applyNumberFormat="1" applyFont="1" applyFill="1" applyBorder="1" applyAlignment="1" applyProtection="1">
      <alignment horizontal="right" vertical="center" wrapText="1"/>
    </xf>
    <xf numFmtId="1" fontId="3" fillId="0" borderId="0" xfId="0" applyNumberFormat="1" applyFont="1"/>
    <xf numFmtId="0" fontId="3" fillId="0" borderId="0" xfId="0" applyFont="1"/>
    <xf numFmtId="2" fontId="5" fillId="3" borderId="6" xfId="0" applyNumberFormat="1" applyFont="1" applyFill="1" applyBorder="1"/>
    <xf numFmtId="0" fontId="5" fillId="3" borderId="12" xfId="0" applyFont="1" applyFill="1" applyBorder="1"/>
    <xf numFmtId="2" fontId="5" fillId="3" borderId="12" xfId="0" applyNumberFormat="1" applyFont="1" applyFill="1" applyBorder="1"/>
    <xf numFmtId="3" fontId="3" fillId="3" borderId="2" xfId="2" quotePrefix="1" applyNumberFormat="1" applyFont="1" applyFill="1" applyBorder="1" applyAlignment="1" applyProtection="1">
      <alignment horizontal="center" vertical="center"/>
      <protection locked="0"/>
    </xf>
    <xf numFmtId="1" fontId="3" fillId="0" borderId="0" xfId="2" applyNumberFormat="1" applyFont="1" applyFill="1" applyBorder="1" applyAlignment="1" applyProtection="1">
      <alignment horizontal="right" vertical="center" indent="1"/>
    </xf>
    <xf numFmtId="0" fontId="7" fillId="0" borderId="0" xfId="0" applyFont="1" applyAlignment="1">
      <alignment horizontal="left"/>
    </xf>
    <xf numFmtId="0" fontId="0" fillId="0" borderId="4" xfId="0" applyBorder="1"/>
    <xf numFmtId="2" fontId="20" fillId="8" borderId="2" xfId="0" applyNumberFormat="1" applyFont="1" applyFill="1" applyBorder="1" applyAlignment="1">
      <alignment horizontal="center"/>
    </xf>
    <xf numFmtId="0" fontId="0" fillId="7" borderId="2" xfId="0" applyFill="1" applyBorder="1" applyAlignment="1">
      <alignment horizontal="center"/>
    </xf>
    <xf numFmtId="2" fontId="18" fillId="0" borderId="0" xfId="0" applyNumberFormat="1" applyFont="1"/>
    <xf numFmtId="0" fontId="18" fillId="0" borderId="0" xfId="0" applyFont="1"/>
    <xf numFmtId="0" fontId="22" fillId="0" borderId="0" xfId="0" applyFont="1" applyAlignment="1">
      <alignment vertical="center"/>
    </xf>
    <xf numFmtId="4" fontId="13" fillId="0" borderId="0" xfId="0" applyNumberFormat="1" applyFont="1"/>
    <xf numFmtId="0" fontId="24" fillId="0" borderId="4" xfId="0" applyFont="1" applyBorder="1"/>
    <xf numFmtId="0" fontId="24" fillId="0" borderId="5" xfId="0" applyFont="1" applyBorder="1"/>
    <xf numFmtId="0" fontId="24" fillId="0" borderId="0" xfId="0" applyFont="1"/>
    <xf numFmtId="0" fontId="28" fillId="0" borderId="9" xfId="2" applyNumberFormat="1" applyFont="1" applyFill="1" applyBorder="1" applyAlignment="1" applyProtection="1">
      <alignment horizontal="center" vertical="center" wrapText="1"/>
    </xf>
    <xf numFmtId="0" fontId="26" fillId="9" borderId="0" xfId="0" applyFont="1" applyFill="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29" fillId="3" borderId="11" xfId="0" applyFont="1" applyFill="1" applyBorder="1" applyAlignment="1">
      <alignment horizontal="center" vertical="center"/>
    </xf>
    <xf numFmtId="0" fontId="29" fillId="3" borderId="5" xfId="0" applyFont="1" applyFill="1" applyBorder="1" applyAlignment="1">
      <alignment horizontal="center" vertical="center"/>
    </xf>
    <xf numFmtId="0" fontId="7" fillId="9" borderId="0" xfId="0" applyFont="1" applyFill="1" applyAlignment="1">
      <alignment horizontal="center"/>
    </xf>
    <xf numFmtId="4" fontId="5" fillId="0" borderId="10" xfId="2" applyNumberFormat="1" applyFont="1" applyFill="1" applyBorder="1" applyAlignment="1" applyProtection="1">
      <alignment horizontal="right" vertical="center" wrapText="1"/>
    </xf>
    <xf numFmtId="4" fontId="5" fillId="0" borderId="0" xfId="2" applyNumberFormat="1" applyFont="1" applyFill="1" applyBorder="1" applyAlignment="1" applyProtection="1">
      <alignment horizontal="right" vertical="center" wrapText="1"/>
    </xf>
    <xf numFmtId="4" fontId="4" fillId="0" borderId="2" xfId="2" quotePrefix="1" applyNumberFormat="1" applyFont="1" applyFill="1" applyBorder="1" applyAlignment="1" applyProtection="1">
      <alignment horizontal="center" vertical="center"/>
    </xf>
    <xf numFmtId="4" fontId="4" fillId="0" borderId="2" xfId="0" applyNumberFormat="1" applyFont="1" applyBorder="1" applyAlignment="1">
      <alignment horizontal="center" vertical="center"/>
    </xf>
    <xf numFmtId="0" fontId="30" fillId="0" borderId="0" xfId="0" applyFont="1"/>
    <xf numFmtId="0" fontId="31" fillId="9" borderId="0" xfId="0" applyFont="1" applyFill="1"/>
    <xf numFmtId="0" fontId="32" fillId="0" borderId="0" xfId="0" applyFont="1"/>
    <xf numFmtId="0" fontId="31" fillId="0" borderId="0" xfId="0" applyFont="1"/>
    <xf numFmtId="0" fontId="31" fillId="4" borderId="0" xfId="0" applyFont="1" applyFill="1" applyAlignment="1">
      <alignment horizontal="left"/>
    </xf>
    <xf numFmtId="1" fontId="33" fillId="0" borderId="8" xfId="2" applyNumberFormat="1" applyFont="1" applyFill="1" applyBorder="1" applyAlignment="1" applyProtection="1">
      <alignment horizontal="left" vertical="center" wrapText="1"/>
    </xf>
    <xf numFmtId="0" fontId="34" fillId="3" borderId="4" xfId="0" applyFont="1" applyFill="1" applyBorder="1" applyAlignment="1">
      <alignment horizontal="left"/>
    </xf>
    <xf numFmtId="0" fontId="33" fillId="0" borderId="0" xfId="0" applyFont="1"/>
    <xf numFmtId="0" fontId="34" fillId="0" borderId="2" xfId="0" applyFont="1" applyBorder="1" applyAlignment="1">
      <alignment vertical="center"/>
    </xf>
    <xf numFmtId="0" fontId="33" fillId="3" borderId="9" xfId="0" applyFont="1" applyFill="1" applyBorder="1"/>
    <xf numFmtId="0" fontId="33" fillId="3" borderId="4" xfId="0" applyFont="1" applyFill="1" applyBorder="1"/>
    <xf numFmtId="0" fontId="34" fillId="0" borderId="0" xfId="0" applyFont="1"/>
    <xf numFmtId="0" fontId="36" fillId="0" borderId="0" xfId="0" applyFont="1"/>
    <xf numFmtId="0" fontId="37" fillId="0" borderId="0" xfId="0" applyFont="1"/>
    <xf numFmtId="0" fontId="4" fillId="0" borderId="2" xfId="0" applyFont="1" applyBorder="1"/>
    <xf numFmtId="0" fontId="5" fillId="0" borderId="4" xfId="0" applyFont="1" applyBorder="1"/>
    <xf numFmtId="0" fontId="4" fillId="0" borderId="7" xfId="0" applyFont="1" applyBorder="1"/>
    <xf numFmtId="0" fontId="4" fillId="0" borderId="5" xfId="0" applyFont="1" applyBorder="1"/>
    <xf numFmtId="0" fontId="4" fillId="0" borderId="6" xfId="0" applyFont="1" applyBorder="1"/>
    <xf numFmtId="4" fontId="4" fillId="0" borderId="2" xfId="0" applyNumberFormat="1" applyFont="1" applyBorder="1" applyAlignment="1">
      <alignment horizontal="right"/>
    </xf>
    <xf numFmtId="0" fontId="0" fillId="0" borderId="2" xfId="0" applyBorder="1"/>
    <xf numFmtId="0" fontId="41" fillId="0" borderId="0" xfId="0" applyFont="1"/>
    <xf numFmtId="0" fontId="3" fillId="0" borderId="0" xfId="0" applyFont="1" applyAlignment="1">
      <alignment horizontal="left"/>
    </xf>
    <xf numFmtId="4" fontId="3" fillId="0" borderId="0" xfId="0" applyNumberFormat="1" applyFont="1" applyAlignment="1">
      <alignment horizontal="left"/>
    </xf>
    <xf numFmtId="0" fontId="40" fillId="0" borderId="0" xfId="0" applyFont="1"/>
    <xf numFmtId="0" fontId="5" fillId="0" borderId="0" xfId="0" applyFont="1"/>
    <xf numFmtId="0" fontId="3" fillId="14" borderId="6" xfId="0" applyFont="1" applyFill="1" applyBorder="1" applyAlignment="1">
      <alignment horizontal="left"/>
    </xf>
    <xf numFmtId="0" fontId="0" fillId="15" borderId="2" xfId="0" applyFill="1" applyBorder="1" applyAlignment="1">
      <alignment vertical="center"/>
    </xf>
    <xf numFmtId="0" fontId="42" fillId="0" borderId="2" xfId="0" applyFont="1" applyBorder="1" applyAlignment="1">
      <alignment horizontal="left" vertical="center" indent="12"/>
    </xf>
    <xf numFmtId="0" fontId="0" fillId="15" borderId="10" xfId="0" applyFill="1" applyBorder="1" applyAlignment="1">
      <alignment vertical="center"/>
    </xf>
    <xf numFmtId="0" fontId="33" fillId="0" borderId="6" xfId="0" applyFont="1" applyBorder="1"/>
    <xf numFmtId="1" fontId="2" fillId="0" borderId="6" xfId="2" applyNumberFormat="1" applyFont="1" applyFill="1" applyBorder="1" applyAlignment="1" applyProtection="1">
      <alignment horizontal="left" vertical="center" wrapText="1"/>
    </xf>
    <xf numFmtId="0" fontId="13" fillId="0" borderId="6" xfId="0" applyFont="1" applyBorder="1"/>
    <xf numFmtId="0" fontId="33" fillId="0" borderId="7" xfId="0" applyFont="1" applyBorder="1"/>
    <xf numFmtId="0" fontId="42" fillId="0" borderId="2" xfId="0" applyFont="1" applyBorder="1" applyAlignment="1">
      <alignment horizontal="left" vertical="center" indent="11"/>
    </xf>
    <xf numFmtId="0" fontId="42" fillId="0" borderId="2" xfId="0" applyFont="1" applyBorder="1" applyAlignment="1">
      <alignment horizontal="left" vertical="center" indent="10"/>
    </xf>
    <xf numFmtId="0" fontId="5" fillId="0" borderId="7" xfId="0" applyFont="1" applyBorder="1"/>
    <xf numFmtId="0" fontId="4" fillId="0" borderId="2" xfId="0" applyFont="1" applyBorder="1" applyAlignment="1">
      <alignment horizontal="center"/>
    </xf>
    <xf numFmtId="0" fontId="4" fillId="0" borderId="2" xfId="0" applyFont="1" applyBorder="1" applyAlignment="1">
      <alignment horizontal="center" vertical="center"/>
    </xf>
    <xf numFmtId="0" fontId="8" fillId="9" borderId="0" xfId="0" applyFont="1" applyFill="1"/>
    <xf numFmtId="0" fontId="30" fillId="9" borderId="0" xfId="0" applyFont="1" applyFill="1"/>
    <xf numFmtId="1" fontId="2" fillId="0" borderId="2" xfId="2" applyNumberFormat="1" applyFont="1" applyFill="1" applyBorder="1" applyAlignment="1" applyProtection="1">
      <alignment horizontal="center" vertical="center" wrapText="1"/>
    </xf>
    <xf numFmtId="4" fontId="5" fillId="0" borderId="2" xfId="2" applyNumberFormat="1" applyFont="1" applyFill="1" applyBorder="1" applyAlignment="1" applyProtection="1">
      <alignment horizontal="right" vertical="center" wrapText="1"/>
    </xf>
    <xf numFmtId="0" fontId="2" fillId="0" borderId="4" xfId="2" applyNumberFormat="1" applyFont="1" applyFill="1" applyBorder="1" applyAlignment="1" applyProtection="1">
      <alignment horizontal="center" vertical="center" wrapText="1"/>
    </xf>
    <xf numFmtId="0" fontId="2" fillId="0" borderId="2" xfId="2" applyNumberFormat="1" applyFont="1" applyFill="1" applyBorder="1" applyAlignment="1" applyProtection="1">
      <alignment horizontal="center" vertical="center" wrapText="1"/>
    </xf>
    <xf numFmtId="0" fontId="45" fillId="0" borderId="0" xfId="0" applyFont="1" applyAlignment="1">
      <alignment horizontal="center"/>
    </xf>
    <xf numFmtId="0" fontId="0" fillId="0" borderId="2" xfId="0" applyBorder="1" applyAlignment="1">
      <alignment vertical="center"/>
    </xf>
    <xf numFmtId="0" fontId="0" fillId="0" borderId="2" xfId="0" applyBorder="1" applyAlignment="1">
      <alignment horizontal="center"/>
    </xf>
    <xf numFmtId="1" fontId="4" fillId="0" borderId="2" xfId="0" applyNumberFormat="1" applyFont="1" applyBorder="1"/>
    <xf numFmtId="1" fontId="8" fillId="4" borderId="7" xfId="0" applyNumberFormat="1" applyFont="1" applyFill="1" applyBorder="1" applyAlignment="1" applyProtection="1">
      <alignment horizontal="left"/>
      <protection locked="0"/>
    </xf>
    <xf numFmtId="0" fontId="34" fillId="0" borderId="0" xfId="0" applyFont="1" applyAlignment="1">
      <alignment vertical="center"/>
    </xf>
    <xf numFmtId="4" fontId="3" fillId="0" borderId="0" xfId="2" quotePrefix="1" applyNumberFormat="1" applyFont="1" applyFill="1" applyBorder="1" applyAlignment="1" applyProtection="1">
      <alignment horizontal="center" vertical="center"/>
    </xf>
    <xf numFmtId="1" fontId="19" fillId="0" borderId="0" xfId="2" quotePrefix="1" applyNumberFormat="1" applyFont="1" applyFill="1" applyBorder="1" applyAlignment="1" applyProtection="1">
      <alignment horizontal="center" vertical="center"/>
    </xf>
    <xf numFmtId="0" fontId="0" fillId="0" borderId="0" xfId="0" applyAlignment="1">
      <alignment vertical="center"/>
    </xf>
    <xf numFmtId="0" fontId="36" fillId="10" borderId="0" xfId="0" applyFont="1" applyFill="1" applyAlignment="1">
      <alignment horizontal="center"/>
    </xf>
    <xf numFmtId="0" fontId="36" fillId="11" borderId="0" xfId="0" applyFont="1" applyFill="1" applyAlignment="1">
      <alignment horizontal="center"/>
    </xf>
    <xf numFmtId="0" fontId="36" fillId="12" borderId="0" xfId="0" applyFont="1" applyFill="1" applyAlignment="1">
      <alignment horizontal="center"/>
    </xf>
    <xf numFmtId="0" fontId="36" fillId="13" borderId="0" xfId="0" applyFont="1" applyFill="1" applyAlignment="1">
      <alignment horizontal="center"/>
    </xf>
    <xf numFmtId="4" fontId="3" fillId="0" borderId="2" xfId="0" applyNumberFormat="1" applyFont="1" applyBorder="1" applyAlignment="1">
      <alignment horizontal="right"/>
    </xf>
    <xf numFmtId="0" fontId="18" fillId="15" borderId="2" xfId="0" applyFont="1" applyFill="1" applyBorder="1" applyAlignment="1">
      <alignment vertical="center"/>
    </xf>
    <xf numFmtId="0" fontId="18" fillId="0" borderId="2" xfId="0" applyFont="1" applyBorder="1" applyAlignment="1">
      <alignment vertical="center"/>
    </xf>
    <xf numFmtId="0" fontId="19" fillId="0" borderId="0" xfId="0" applyFont="1" applyAlignment="1">
      <alignment horizontal="center" vertical="center"/>
    </xf>
    <xf numFmtId="0" fontId="34" fillId="0" borderId="2" xfId="0" applyFont="1" applyBorder="1" applyAlignment="1">
      <alignment horizontal="left" vertical="center" indent="3"/>
    </xf>
    <xf numFmtId="3" fontId="3" fillId="18" borderId="2" xfId="2" quotePrefix="1" applyNumberFormat="1" applyFont="1" applyFill="1" applyBorder="1" applyAlignment="1" applyProtection="1">
      <alignment horizontal="center" vertical="center"/>
      <protection locked="0"/>
    </xf>
    <xf numFmtId="1" fontId="2" fillId="3" borderId="0" xfId="2" applyNumberFormat="1" applyFont="1" applyFill="1" applyBorder="1" applyAlignment="1" applyProtection="1">
      <alignment horizontal="center" vertical="center" wrapText="1"/>
    </xf>
    <xf numFmtId="3" fontId="3" fillId="3" borderId="2" xfId="2" quotePrefix="1" applyNumberFormat="1" applyFont="1" applyFill="1" applyBorder="1" applyAlignment="1" applyProtection="1">
      <alignment horizontal="center" vertical="center"/>
    </xf>
    <xf numFmtId="0" fontId="13" fillId="0" borderId="2" xfId="0" applyFont="1" applyBorder="1"/>
    <xf numFmtId="0" fontId="46" fillId="0" borderId="0" xfId="0" applyFont="1" applyAlignment="1">
      <alignment horizontal="center" vertical="center"/>
    </xf>
    <xf numFmtId="0" fontId="18" fillId="16" borderId="0" xfId="0" applyFont="1" applyFill="1" applyAlignment="1">
      <alignment horizontal="left"/>
    </xf>
    <xf numFmtId="0" fontId="47" fillId="16" borderId="0" xfId="0" applyFont="1" applyFill="1" applyAlignment="1">
      <alignment horizontal="left"/>
    </xf>
    <xf numFmtId="0" fontId="3" fillId="3" borderId="6" xfId="0" applyFont="1" applyFill="1" applyBorder="1" applyAlignment="1">
      <alignment horizontal="center"/>
    </xf>
    <xf numFmtId="0" fontId="3" fillId="0" borderId="0" xfId="0" applyFont="1" applyAlignment="1">
      <alignment horizontal="center"/>
    </xf>
    <xf numFmtId="0" fontId="3" fillId="3" borderId="5" xfId="0" applyFont="1" applyFill="1" applyBorder="1" applyAlignment="1">
      <alignment horizontal="center"/>
    </xf>
    <xf numFmtId="0" fontId="7" fillId="0" borderId="0" xfId="0" applyFont="1" applyAlignment="1">
      <alignment horizontal="center"/>
    </xf>
    <xf numFmtId="0" fontId="15" fillId="3" borderId="0" xfId="0" applyFont="1" applyFill="1" applyAlignment="1">
      <alignment horizontal="left" vertical="top" wrapText="1"/>
    </xf>
    <xf numFmtId="0" fontId="31" fillId="9" borderId="0" xfId="0" applyFont="1" applyFill="1" applyAlignment="1">
      <alignment horizontal="left" wrapText="1"/>
    </xf>
    <xf numFmtId="0" fontId="35" fillId="17" borderId="0" xfId="0" applyFont="1" applyFill="1" applyAlignment="1">
      <alignment horizontal="left" vertical="center" wrapText="1"/>
    </xf>
    <xf numFmtId="0" fontId="36" fillId="0" borderId="0" xfId="0" applyFont="1"/>
    <xf numFmtId="0" fontId="44" fillId="0" borderId="0" xfId="0" applyFont="1"/>
    <xf numFmtId="0" fontId="18" fillId="16" borderId="0" xfId="0" applyFont="1" applyFill="1" applyAlignment="1" applyProtection="1">
      <alignment horizontal="left"/>
      <protection locked="0"/>
    </xf>
    <xf numFmtId="0" fontId="3" fillId="14" borderId="6" xfId="0" applyFont="1" applyFill="1" applyBorder="1" applyAlignment="1">
      <alignment horizontal="center"/>
    </xf>
    <xf numFmtId="0" fontId="3" fillId="14" borderId="5" xfId="0" applyFont="1" applyFill="1" applyBorder="1" applyAlignment="1">
      <alignment horizontal="center"/>
    </xf>
    <xf numFmtId="0" fontId="4" fillId="0" borderId="0" xfId="0" applyFont="1" applyAlignment="1">
      <alignment horizontal="center"/>
    </xf>
    <xf numFmtId="0" fontId="3" fillId="3" borderId="4" xfId="0" applyFont="1" applyFill="1" applyBorder="1" applyAlignment="1">
      <alignment horizontal="center"/>
    </xf>
    <xf numFmtId="0" fontId="3" fillId="14" borderId="4" xfId="0" applyFont="1" applyFill="1" applyBorder="1" applyAlignment="1">
      <alignment horizontal="center"/>
    </xf>
    <xf numFmtId="2" fontId="37" fillId="0" borderId="2" xfId="0" applyNumberFormat="1" applyFont="1" applyBorder="1" applyAlignment="1">
      <alignment horizontal="center" vertical="center"/>
    </xf>
    <xf numFmtId="0" fontId="35" fillId="0" borderId="0" xfId="0" applyFont="1" applyBorder="1"/>
    <xf numFmtId="0" fontId="36" fillId="0" borderId="0" xfId="0" applyFont="1" applyBorder="1"/>
    <xf numFmtId="0" fontId="23" fillId="0" borderId="0" xfId="4" applyBorder="1"/>
    <xf numFmtId="0" fontId="38" fillId="0" borderId="0" xfId="0" applyFont="1" applyBorder="1"/>
    <xf numFmtId="0" fontId="0" fillId="0" borderId="0" xfId="0" applyBorder="1"/>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0"/>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23" lockText="1" noThreeD="1"/>
</file>

<file path=xl/ctrlProps/ctrlProp2.xml><?xml version="1.0" encoding="utf-8"?>
<formControlPr xmlns="http://schemas.microsoft.com/office/spreadsheetml/2009/9/main" objectType="CheckBox" fmlaLink="$S$24" lockText="1" noThreeD="1"/>
</file>

<file path=xl/ctrlProps/ctrlProp3.xml><?xml version="1.0" encoding="utf-8"?>
<formControlPr xmlns="http://schemas.microsoft.com/office/spreadsheetml/2009/9/main" objectType="CheckBox" fmlaLink="$S$25" lockText="1" noThreeD="1"/>
</file>

<file path=xl/ctrlProps/ctrlProp4.xml><?xml version="1.0" encoding="utf-8"?>
<formControlPr xmlns="http://schemas.microsoft.com/office/spreadsheetml/2009/9/main" objectType="CheckBox" fmlaLink="$S$26" lockText="1" noThreeD="1"/>
</file>

<file path=xl/ctrlProps/ctrlProp5.xml><?xml version="1.0" encoding="utf-8"?>
<formControlPr xmlns="http://schemas.microsoft.com/office/spreadsheetml/2009/9/main" objectType="CheckBox" fmlaLink="$S$22" lockText="1" noThreeD="1"/>
</file>

<file path=xl/ctrlProps/ctrlProp6.xml><?xml version="1.0" encoding="utf-8"?>
<formControlPr xmlns="http://schemas.microsoft.com/office/spreadsheetml/2009/9/main" objectType="CheckBox" fmlaLink="$S$27" lockText="1" noThreeD="1"/>
</file>

<file path=xl/ctrlProps/ctrlProp7.xml><?xml version="1.0" encoding="utf-8"?>
<formControlPr xmlns="http://schemas.microsoft.com/office/spreadsheetml/2009/9/main" objectType="CheckBox" fmlaLink="$I$24" noThreeD="1"/>
</file>

<file path=xl/ctrlProps/ctrlProp8.xml><?xml version="1.0" encoding="utf-8"?>
<formControlPr xmlns="http://schemas.microsoft.com/office/spreadsheetml/2009/9/main" objectType="CheckBox" fmlaLink="$I$25" lockText="1" noThreeD="1"/>
</file>

<file path=xl/ctrlProps/ctrlProp9.xml><?xml version="1.0" encoding="utf-8"?>
<formControlPr xmlns="http://schemas.microsoft.com/office/spreadsheetml/2009/9/main" objectType="CheckBox" fmlaLink="$I$26" lockText="1" noThreeD="1"/>
</file>

<file path=xl/ctrlProps/ctrlProp10.xml><?xml version="1.0" encoding="utf-8"?>
<formControlPr xmlns="http://schemas.microsoft.com/office/spreadsheetml/2009/9/main" objectType="CheckBox" fmlaLink="$I$27" lockText="1" noThreeD="1"/>
</file>

<file path=xl/ctrlProps/ctrlProp11.xml><?xml version="1.0" encoding="utf-8"?>
<formControlPr xmlns="http://schemas.microsoft.com/office/spreadsheetml/2009/9/main" objectType="CheckBox" fmlaLink="$I$33" lockText="1" noThreeD="1"/>
</file>

<file path=xl/ctrlProps/ctrlProp12.xml><?xml version="1.0" encoding="utf-8"?>
<formControlPr xmlns="http://schemas.microsoft.com/office/spreadsheetml/2009/9/main" objectType="CheckBox" fmlaLink="$I$31" lockText="1" noThreeD="1"/>
</file>

<file path=xl/ctrlProps/ctrlProp13.xml><?xml version="1.0" encoding="utf-8"?>
<formControlPr xmlns="http://schemas.microsoft.com/office/spreadsheetml/2009/9/main" objectType="CheckBox" fmlaLink="$I$32" lockText="1" noThreeD="1"/>
</file>

<file path=xl/ctrlProps/ctrlProp14.xml><?xml version="1.0" encoding="utf-8"?>
<formControlPr xmlns="http://schemas.microsoft.com/office/spreadsheetml/2009/9/main" objectType="CheckBox" fmlaLink="$I$34" lockText="1" noThreeD="1"/>
</file>

<file path=xl/ctrlProps/ctrlProp15.xml><?xml version="1.0" encoding="utf-8"?>
<formControlPr xmlns="http://schemas.microsoft.com/office/spreadsheetml/2009/9/main" objectType="CheckBox" fmlaLink="$I$30" lockText="1" noThreeD="1"/>
</file>

<file path=xl/ctrlProps/ctrlProp16.xml><?xml version="1.0" encoding="utf-8"?>
<formControlPr xmlns="http://schemas.microsoft.com/office/spreadsheetml/2009/9/main" objectType="CheckBox" fmlaLink="$I$35" lockText="1" noThreeD="1"/>
</file>

<file path=xl/ctrlProps/ctrlProp17.xml><?xml version="1.0" encoding="utf-8"?>
<formControlPr xmlns="http://schemas.microsoft.com/office/spreadsheetml/2009/9/main" objectType="CheckBox" fmlaLink="$I$22" noThreeD="1"/>
</file>

<file path=xl/ctrlProps/ctrlProp18.xml><?xml version="1.0" encoding="utf-8"?>
<formControlPr xmlns="http://schemas.microsoft.com/office/spreadsheetml/2009/9/main" objectType="CheckBox" fmlaLink="$I$23" noThreeD="1"/>
</file>

<file path=xl/ctrlProps/ctrlProp19.xml><?xml version="1.0" encoding="utf-8"?>
<formControlPr xmlns="http://schemas.microsoft.com/office/spreadsheetml/2009/9/main" objectType="CheckBox" fmlaLink="$S$30" lockText="1" noThreeD="1"/>
</file>

<file path=xl/ctrlProps/ctrlProp20.xml><?xml version="1.0" encoding="utf-8"?>
<formControlPr xmlns="http://schemas.microsoft.com/office/spreadsheetml/2009/9/main" objectType="CheckBox" fmlaLink="$S$31" lockText="1" noThreeD="1"/>
</file>

<file path=xl/ctrlProps/ctrlProp21.xml><?xml version="1.0" encoding="utf-8"?>
<formControlPr xmlns="http://schemas.microsoft.com/office/spreadsheetml/2009/9/main" objectType="CheckBox" fmlaLink="$S$32" lockText="1" noThreeD="1"/>
</file>

<file path=xl/ctrlProps/ctrlProp22.xml><?xml version="1.0" encoding="utf-8"?>
<formControlPr xmlns="http://schemas.microsoft.com/office/spreadsheetml/2009/9/main" objectType="CheckBox" fmlaLink="$S$33" lockText="1" noThreeD="1"/>
</file>

<file path=xl/ctrlProps/ctrlProp23.xml><?xml version="1.0" encoding="utf-8"?>
<formControlPr xmlns="http://schemas.microsoft.com/office/spreadsheetml/2009/9/main" objectType="CheckBox" fmlaLink="$S$34" lockText="1" noThreeD="1"/>
</file>

<file path=xl/ctrlProps/ctrlProp24.xml><?xml version="1.0" encoding="utf-8"?>
<formControlPr xmlns="http://schemas.microsoft.com/office/spreadsheetml/2009/9/main" objectType="CheckBox" fmlaLink="$S$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495300</xdr:colOff>
          <xdr:row>22</xdr:row>
          <xdr:rowOff>9525</xdr:rowOff>
        </xdr:from>
        <xdr:to>
          <xdr:col>13</xdr:col>
          <xdr:colOff>161925</xdr:colOff>
          <xdr:row>22</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22</xdr:row>
          <xdr:rowOff>152400</xdr:rowOff>
        </xdr:from>
        <xdr:to>
          <xdr:col>13</xdr:col>
          <xdr:colOff>123825</xdr:colOff>
          <xdr:row>24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23</xdr:row>
          <xdr:rowOff>152400</xdr:rowOff>
        </xdr:from>
        <xdr:to>
          <xdr:col>13</xdr:col>
          <xdr:colOff>123825</xdr:colOff>
          <xdr:row>25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xdr:row>
          <xdr:rowOff>152400</xdr:rowOff>
        </xdr:from>
        <xdr:to>
          <xdr:col>13</xdr:col>
          <xdr:colOff>161925</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20</xdr:row>
          <xdr:rowOff>542925</xdr:rowOff>
        </xdr:from>
        <xdr:to>
          <xdr:col>13</xdr:col>
          <xdr:colOff>161925</xdr:colOff>
          <xdr:row>22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25</xdr:row>
          <xdr:rowOff>161925</xdr:rowOff>
        </xdr:from>
        <xdr:to>
          <xdr:col>13</xdr:col>
          <xdr:colOff>142875</xdr:colOff>
          <xdr:row>27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0</xdr:rowOff>
        </xdr:from>
        <xdr:to>
          <xdr:col>3</xdr:col>
          <xdr:colOff>352425</xdr:colOff>
          <xdr:row>24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0</xdr:rowOff>
        </xdr:from>
        <xdr:to>
          <xdr:col>3</xdr:col>
          <xdr:colOff>342900</xdr:colOff>
          <xdr:row>25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0</xdr:rowOff>
        </xdr:from>
        <xdr:to>
          <xdr:col>3</xdr:col>
          <xdr:colOff>342900</xdr:colOff>
          <xdr:row>26</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0</xdr:rowOff>
        </xdr:from>
        <xdr:to>
          <xdr:col>3</xdr:col>
          <xdr:colOff>352425</xdr:colOff>
          <xdr:row>27</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47625</xdr:rowOff>
        </xdr:from>
        <xdr:to>
          <xdr:col>3</xdr:col>
          <xdr:colOff>342900</xdr:colOff>
          <xdr:row>33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0</xdr:rowOff>
        </xdr:from>
        <xdr:to>
          <xdr:col>3</xdr:col>
          <xdr:colOff>342900</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0</xdr:rowOff>
        </xdr:from>
        <xdr:to>
          <xdr:col>3</xdr:col>
          <xdr:colOff>352425</xdr:colOff>
          <xdr:row>32</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0</xdr:rowOff>
        </xdr:from>
        <xdr:to>
          <xdr:col>3</xdr:col>
          <xdr:colOff>342900</xdr:colOff>
          <xdr:row>34</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0</xdr:rowOff>
        </xdr:from>
        <xdr:to>
          <xdr:col>3</xdr:col>
          <xdr:colOff>381000</xdr:colOff>
          <xdr:row>30</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0</xdr:rowOff>
        </xdr:from>
        <xdr:to>
          <xdr:col>3</xdr:col>
          <xdr:colOff>352425</xdr:colOff>
          <xdr:row>35</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149911</xdr:colOff>
      <xdr:row>1</xdr:row>
      <xdr:rowOff>26918</xdr:rowOff>
    </xdr:from>
    <xdr:to>
      <xdr:col>12</xdr:col>
      <xdr:colOff>223631</xdr:colOff>
      <xdr:row>2</xdr:row>
      <xdr:rowOff>442758</xdr:rowOff>
    </xdr:to>
    <xdr:pic>
      <xdr:nvPicPr>
        <xdr:cNvPr id="26" name="Picture 4">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a:srcRect t="10453" b="9400"/>
        <a:stretch/>
      </xdr:blipFill>
      <xdr:spPr>
        <a:xfrm>
          <a:off x="6221063" y="358222"/>
          <a:ext cx="2483959" cy="7305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123825</xdr:colOff>
          <xdr:row>21</xdr:row>
          <xdr:rowOff>0</xdr:rowOff>
        </xdr:from>
        <xdr:to>
          <xdr:col>3</xdr:col>
          <xdr:colOff>381000</xdr:colOff>
          <xdr:row>22</xdr:row>
          <xdr:rowOff>38100</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0</xdr:rowOff>
        </xdr:from>
        <xdr:to>
          <xdr:col>3</xdr:col>
          <xdr:colOff>352425</xdr:colOff>
          <xdr:row>23</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xdr:row>
          <xdr:rowOff>457200</xdr:rowOff>
        </xdr:from>
        <xdr:to>
          <xdr:col>13</xdr:col>
          <xdr:colOff>161925</xdr:colOff>
          <xdr:row>30</xdr:row>
          <xdr:rowOff>9525</xdr:rowOff>
        </xdr:to>
        <xdr:sp macro="" textlink="">
          <xdr:nvSpPr>
            <xdr:cNvPr id="1058" name="Check Box 3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30</xdr:row>
          <xdr:rowOff>9525</xdr:rowOff>
        </xdr:from>
        <xdr:to>
          <xdr:col>13</xdr:col>
          <xdr:colOff>161925</xdr:colOff>
          <xdr:row>31</xdr:row>
          <xdr:rowOff>38100</xdr:rowOff>
        </xdr:to>
        <xdr:sp macro="" textlink="">
          <xdr:nvSpPr>
            <xdr:cNvPr id="1059" name="Check Box 3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31</xdr:row>
          <xdr:rowOff>9525</xdr:rowOff>
        </xdr:from>
        <xdr:to>
          <xdr:col>13</xdr:col>
          <xdr:colOff>161925</xdr:colOff>
          <xdr:row>32</xdr:row>
          <xdr:rowOff>38100</xdr:rowOff>
        </xdr:to>
        <xdr:sp macro="" textlink="">
          <xdr:nvSpPr>
            <xdr:cNvPr id="1060" name="Check Box 3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32</xdr:row>
          <xdr:rowOff>38100</xdr:rowOff>
        </xdr:from>
        <xdr:to>
          <xdr:col>13</xdr:col>
          <xdr:colOff>161925</xdr:colOff>
          <xdr:row>33</xdr:row>
          <xdr:rowOff>38100</xdr:rowOff>
        </xdr:to>
        <xdr:sp macro="" textlink="">
          <xdr:nvSpPr>
            <xdr:cNvPr id="1061" name="Check Box 3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33</xdr:row>
          <xdr:rowOff>9525</xdr:rowOff>
        </xdr:from>
        <xdr:to>
          <xdr:col>13</xdr:col>
          <xdr:colOff>161925</xdr:colOff>
          <xdr:row>34</xdr:row>
          <xdr:rowOff>38100</xdr:rowOff>
        </xdr:to>
        <xdr:sp macro="" textlink="">
          <xdr:nvSpPr>
            <xdr:cNvPr id="1062" name="Check Box 30"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34</xdr:row>
          <xdr:rowOff>9525</xdr:rowOff>
        </xdr:from>
        <xdr:to>
          <xdr:col>13</xdr:col>
          <xdr:colOff>180975</xdr:colOff>
          <xdr:row>35</xdr:row>
          <xdr:rowOff>38100</xdr:rowOff>
        </xdr:to>
        <xdr:sp macro="" textlink="">
          <xdr:nvSpPr>
            <xdr:cNvPr id="1063" name="Check Box 30"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customProperty" Target="../customProperty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XEX238"/>
  <sheetViews>
    <sheetView showGridLines="0" showZeros="0" tabSelected="1" zoomScale="115" zoomScaleNormal="115" workbookViewId="0">
      <selection activeCell="G162" sqref="G162:G171"/>
    </sheetView>
  </sheetViews>
  <sheetFormatPr defaultColWidth="9.140625" defaultRowHeight="15"/>
  <cols>
    <col min="1" max="1" width="1.42578125" customWidth="1"/>
    <col min="2" max="2" width="4.42578125" hidden="1" customWidth="1"/>
    <col min="3" max="3" width="14.140625" style="70" customWidth="1"/>
    <col min="4" max="4" width="9" customWidth="1"/>
    <col min="5" max="5" width="49.42578125" customWidth="1"/>
    <col min="6" max="6" width="8.140625" customWidth="1"/>
    <col min="7" max="7" width="8.85546875" customWidth="1"/>
    <col min="8" max="8" width="11" customWidth="1"/>
    <col min="9" max="9" width="12.85546875" hidden="1" customWidth="1"/>
    <col min="10" max="10" width="17.42578125" style="61" customWidth="1"/>
    <col min="11" max="11" width="3" customWidth="1"/>
    <col min="12" max="12" width="4.7109375" customWidth="1"/>
    <col min="13" max="13" width="8.7109375" customWidth="1"/>
    <col min="14" max="14" width="9.28515625" customWidth="1"/>
    <col min="15" max="15" width="15.7109375" style="1" customWidth="1"/>
    <col min="16" max="16" width="2.85546875" style="1" customWidth="1"/>
    <col min="17" max="17" width="3.42578125" style="1" customWidth="1"/>
    <col min="18" max="18" width="11" customWidth="1"/>
    <col min="19" max="19" width="12.85546875" hidden="1" customWidth="1"/>
    <col min="20" max="20" width="4.42578125" customWidth="1"/>
    <col min="21" max="21" width="9.42578125" customWidth="1"/>
  </cols>
  <sheetData>
    <row r="1" spans="1:18" ht="23.25">
      <c r="I1" s="137" t="s">
        <v>275</v>
      </c>
      <c r="O1"/>
      <c r="P1"/>
      <c r="Q1"/>
    </row>
    <row r="2" spans="1:18" ht="24.75" customHeight="1">
      <c r="E2" s="143"/>
      <c r="F2" s="143"/>
      <c r="G2" s="143"/>
      <c r="H2" s="143"/>
      <c r="I2" s="143"/>
      <c r="J2" s="143"/>
      <c r="K2" s="143"/>
      <c r="L2" s="143"/>
      <c r="M2" s="143"/>
      <c r="N2" s="143"/>
      <c r="O2" s="143"/>
      <c r="P2" s="7"/>
      <c r="Q2" s="7"/>
    </row>
    <row r="3" spans="1:18" ht="36" customHeight="1">
      <c r="E3" s="143"/>
      <c r="F3" s="143"/>
      <c r="G3" s="143"/>
      <c r="H3" s="143"/>
      <c r="I3" s="143"/>
      <c r="J3" s="143"/>
      <c r="K3" s="143"/>
      <c r="L3" s="143"/>
      <c r="M3" s="143"/>
      <c r="N3" s="143"/>
      <c r="O3" s="143"/>
      <c r="P3" s="7"/>
      <c r="Q3" s="7"/>
    </row>
    <row r="4" spans="1:18" s="11" customFormat="1" ht="18" customHeight="1">
      <c r="A4" s="22"/>
      <c r="B4" s="22"/>
      <c r="C4" s="109" t="s">
        <v>308</v>
      </c>
      <c r="D4" s="23"/>
      <c r="E4" s="23"/>
      <c r="F4" s="24"/>
      <c r="G4" s="24"/>
      <c r="H4" s="65"/>
      <c r="I4" s="24"/>
      <c r="J4" s="58"/>
      <c r="K4" s="24"/>
      <c r="L4" s="24"/>
      <c r="M4" s="24"/>
      <c r="N4" s="65"/>
      <c r="O4" s="24"/>
      <c r="P4" s="24"/>
      <c r="Q4" s="24"/>
      <c r="R4" s="22"/>
    </row>
    <row r="5" spans="1:18" ht="47.1" customHeight="1">
      <c r="A5" s="147"/>
      <c r="B5" s="147"/>
      <c r="C5" s="139" t="s">
        <v>315</v>
      </c>
      <c r="D5" s="138"/>
      <c r="E5" s="149"/>
      <c r="F5" s="149"/>
      <c r="G5" s="149"/>
      <c r="H5" s="149"/>
      <c r="I5" s="149"/>
      <c r="J5" s="149"/>
      <c r="K5" s="149"/>
      <c r="L5" s="149"/>
      <c r="M5" s="149"/>
      <c r="N5" s="149"/>
      <c r="O5" s="149"/>
      <c r="P5" s="149"/>
      <c r="Q5" s="149"/>
    </row>
    <row r="6" spans="1:18" ht="27" customHeight="1">
      <c r="A6" s="147"/>
      <c r="B6" s="147"/>
      <c r="C6" s="148"/>
      <c r="D6" s="148"/>
      <c r="E6" s="147"/>
      <c r="F6" s="147"/>
      <c r="G6" s="115"/>
      <c r="H6" s="115"/>
      <c r="I6" s="115"/>
      <c r="J6" s="82"/>
      <c r="K6" s="82"/>
      <c r="O6"/>
      <c r="P6"/>
      <c r="Q6"/>
    </row>
    <row r="7" spans="1:18" ht="27" customHeight="1">
      <c r="A7" s="146" t="s">
        <v>312</v>
      </c>
      <c r="B7" s="146"/>
      <c r="C7" s="146"/>
      <c r="D7" s="146"/>
      <c r="E7" s="146"/>
      <c r="F7" s="146"/>
      <c r="G7" s="146"/>
      <c r="H7" s="146"/>
      <c r="I7" s="146"/>
      <c r="J7" s="146"/>
      <c r="K7" s="146"/>
      <c r="L7" s="146"/>
      <c r="M7" s="146"/>
      <c r="N7" s="146"/>
      <c r="O7" s="146"/>
      <c r="P7" s="146"/>
      <c r="Q7" s="146"/>
      <c r="R7" s="146"/>
    </row>
    <row r="8" spans="1:18" ht="14.25" customHeight="1">
      <c r="C8" s="72"/>
      <c r="D8" s="5"/>
      <c r="M8" s="7"/>
      <c r="N8" s="7"/>
      <c r="O8" s="7"/>
      <c r="P8" s="7"/>
      <c r="Q8" s="7"/>
    </row>
    <row r="9" spans="1:18" s="11" customFormat="1" ht="18" customHeight="1">
      <c r="A9" s="22"/>
      <c r="B9" s="22"/>
      <c r="C9" s="71" t="s">
        <v>309</v>
      </c>
      <c r="D9" s="23"/>
      <c r="E9" s="24"/>
      <c r="F9" s="24"/>
      <c r="G9" s="24"/>
      <c r="H9" s="65"/>
      <c r="I9" s="24"/>
      <c r="J9" s="58"/>
      <c r="K9" s="24"/>
      <c r="L9" s="24"/>
      <c r="M9" s="24"/>
      <c r="N9" s="65"/>
      <c r="O9" s="24"/>
      <c r="P9" s="24"/>
      <c r="Q9" s="24"/>
      <c r="R9" s="22"/>
    </row>
    <row r="10" spans="1:18" ht="14.25" customHeight="1">
      <c r="C10" s="73"/>
      <c r="D10" s="9"/>
      <c r="M10" s="7"/>
      <c r="N10" s="7"/>
      <c r="O10" s="7"/>
      <c r="P10" s="7"/>
      <c r="Q10" s="7"/>
    </row>
    <row r="11" spans="1:18" ht="33" customHeight="1">
      <c r="C11" s="144" t="s">
        <v>0</v>
      </c>
      <c r="D11" s="144"/>
      <c r="E11" s="144"/>
      <c r="F11" s="144"/>
      <c r="G11" s="144"/>
      <c r="H11" s="144"/>
      <c r="K11" s="144" t="s">
        <v>1</v>
      </c>
      <c r="L11" s="144"/>
      <c r="M11" s="144"/>
      <c r="N11" s="144"/>
      <c r="O11" s="144"/>
      <c r="P11" s="144"/>
      <c r="Q11" s="144"/>
      <c r="R11" s="144"/>
    </row>
    <row r="12" spans="1:18" ht="14.25" customHeight="1">
      <c r="C12" s="74" t="s">
        <v>313</v>
      </c>
      <c r="D12" s="119"/>
      <c r="E12" s="15"/>
      <c r="F12" s="15"/>
      <c r="G12" s="15"/>
      <c r="H12" s="15"/>
      <c r="K12" s="13" t="s">
        <v>2</v>
      </c>
      <c r="L12" s="13"/>
      <c r="M12" s="15"/>
      <c r="N12" s="119"/>
      <c r="O12" s="15"/>
      <c r="P12" s="15"/>
      <c r="Q12" s="15"/>
      <c r="R12" s="15"/>
    </row>
    <row r="13" spans="1:18" ht="14.25" customHeight="1">
      <c r="C13" s="74" t="s">
        <v>3</v>
      </c>
      <c r="D13" s="119"/>
      <c r="E13" s="15"/>
      <c r="F13" s="15"/>
      <c r="G13" s="15"/>
      <c r="H13" s="15"/>
      <c r="K13" s="13" t="s">
        <v>3</v>
      </c>
      <c r="L13" s="13"/>
      <c r="M13" s="15"/>
      <c r="N13" s="119"/>
      <c r="O13" s="15"/>
      <c r="P13" s="15"/>
      <c r="Q13" s="15"/>
      <c r="R13" s="15"/>
    </row>
    <row r="14" spans="1:18" ht="14.25" customHeight="1">
      <c r="C14" s="74" t="s">
        <v>4</v>
      </c>
      <c r="D14" s="119"/>
      <c r="E14" s="15"/>
      <c r="F14" s="15"/>
      <c r="G14" s="15"/>
      <c r="H14" s="15"/>
      <c r="K14" s="13" t="s">
        <v>4</v>
      </c>
      <c r="L14" s="13"/>
      <c r="M14" s="15"/>
      <c r="N14" s="119"/>
      <c r="O14" s="15"/>
      <c r="P14" s="15"/>
      <c r="Q14" s="15"/>
      <c r="R14" s="15"/>
    </row>
    <row r="15" spans="1:18" ht="14.25" customHeight="1">
      <c r="C15" s="74" t="s">
        <v>5</v>
      </c>
      <c r="D15" s="119"/>
      <c r="E15" s="15"/>
      <c r="F15" s="15"/>
      <c r="G15" s="15"/>
      <c r="H15" s="15"/>
      <c r="K15" s="13" t="s">
        <v>5</v>
      </c>
      <c r="L15" s="13"/>
      <c r="M15" s="15"/>
      <c r="N15" s="119"/>
      <c r="O15" s="15"/>
      <c r="P15" s="15"/>
      <c r="Q15" s="15"/>
      <c r="R15" s="15"/>
    </row>
    <row r="16" spans="1:18" ht="14.25" customHeight="1">
      <c r="C16" s="74" t="s">
        <v>6</v>
      </c>
      <c r="D16" s="119"/>
      <c r="E16" s="15"/>
      <c r="F16" s="15"/>
      <c r="G16" s="15"/>
      <c r="H16" s="15"/>
      <c r="K16" s="13" t="s">
        <v>6</v>
      </c>
      <c r="L16" s="13"/>
      <c r="M16" s="15"/>
      <c r="N16" s="119"/>
      <c r="O16" s="15"/>
      <c r="P16" s="15"/>
      <c r="Q16" s="15"/>
      <c r="R16" s="15"/>
    </row>
    <row r="17" spans="1:20" ht="14.25" customHeight="1">
      <c r="C17" s="74" t="s">
        <v>7</v>
      </c>
      <c r="D17" s="119"/>
      <c r="E17" s="15"/>
      <c r="F17" s="15"/>
      <c r="G17" s="15"/>
      <c r="H17" s="15"/>
      <c r="K17" s="13" t="s">
        <v>7</v>
      </c>
      <c r="L17" s="13"/>
      <c r="M17" s="15"/>
      <c r="N17" s="119"/>
      <c r="O17" s="15"/>
      <c r="P17" s="15"/>
      <c r="Q17" s="15"/>
      <c r="R17" s="15"/>
    </row>
    <row r="18" spans="1:20" ht="14.25" customHeight="1">
      <c r="C18" s="72"/>
      <c r="D18" s="5"/>
      <c r="M18" s="8"/>
      <c r="N18" s="8"/>
      <c r="O18" s="7"/>
      <c r="P18" s="7"/>
      <c r="Q18" s="7"/>
    </row>
    <row r="19" spans="1:20" s="11" customFormat="1" ht="18" customHeight="1">
      <c r="A19" s="22"/>
      <c r="B19" s="22"/>
      <c r="C19" s="71" t="s">
        <v>310</v>
      </c>
      <c r="D19" s="23"/>
      <c r="E19" s="24"/>
      <c r="F19" s="24"/>
      <c r="G19" s="24"/>
      <c r="H19" s="65"/>
      <c r="I19" s="24"/>
      <c r="J19" s="58"/>
      <c r="K19" s="24"/>
      <c r="L19" s="24"/>
      <c r="M19" s="24"/>
      <c r="N19" s="65"/>
      <c r="O19" s="24"/>
      <c r="P19" s="24"/>
      <c r="Q19" s="24"/>
      <c r="R19" s="22"/>
    </row>
    <row r="20" spans="1:20" ht="14.25" customHeight="1">
      <c r="C20" s="72"/>
      <c r="D20" s="5"/>
      <c r="M20" s="8"/>
      <c r="N20" s="8"/>
      <c r="O20" s="7"/>
      <c r="P20" s="7"/>
      <c r="Q20" s="7"/>
    </row>
    <row r="21" spans="1:20" ht="45" customHeight="1">
      <c r="C21" s="144" t="s">
        <v>8</v>
      </c>
      <c r="D21" s="144"/>
      <c r="E21" s="144"/>
      <c r="F21" s="144"/>
      <c r="G21" s="144"/>
      <c r="H21" s="144"/>
      <c r="I21" s="10"/>
      <c r="K21" s="144" t="s">
        <v>314</v>
      </c>
      <c r="L21" s="144"/>
      <c r="M21" s="144"/>
      <c r="N21" s="144"/>
      <c r="O21" s="144"/>
      <c r="P21" s="144"/>
      <c r="Q21" s="144"/>
      <c r="R21" s="144"/>
      <c r="T21" s="45"/>
    </row>
    <row r="22" spans="1:20" ht="14.25" customHeight="1">
      <c r="C22" s="74" t="s">
        <v>2</v>
      </c>
      <c r="D22" s="14"/>
      <c r="E22" s="14"/>
      <c r="F22" s="14"/>
      <c r="G22" s="14"/>
      <c r="H22" s="14"/>
      <c r="I22" s="20" t="b">
        <v>0</v>
      </c>
      <c r="K22" s="16" t="s">
        <v>2</v>
      </c>
      <c r="L22" s="16"/>
      <c r="M22" s="14"/>
      <c r="N22" s="14"/>
      <c r="O22" s="14"/>
      <c r="P22" s="14"/>
      <c r="Q22" s="14"/>
      <c r="R22" s="14"/>
      <c r="S22" s="2" t="b">
        <v>0</v>
      </c>
      <c r="T22" s="45"/>
    </row>
    <row r="23" spans="1:20" ht="14.25" customHeight="1">
      <c r="C23" s="74" t="s">
        <v>3</v>
      </c>
      <c r="D23" s="14"/>
      <c r="E23" s="14"/>
      <c r="F23" s="14"/>
      <c r="G23" s="14"/>
      <c r="H23" s="14"/>
      <c r="I23" s="20" t="b">
        <v>0</v>
      </c>
      <c r="K23" s="16" t="s">
        <v>3</v>
      </c>
      <c r="L23" s="16"/>
      <c r="M23" s="14"/>
      <c r="N23" s="14"/>
      <c r="O23" s="14"/>
      <c r="P23" s="14"/>
      <c r="Q23" s="14"/>
      <c r="R23" s="14"/>
      <c r="S23" s="2" t="b">
        <v>0</v>
      </c>
      <c r="T23" s="45"/>
    </row>
    <row r="24" spans="1:20" ht="14.25" customHeight="1">
      <c r="C24" s="74" t="s">
        <v>4</v>
      </c>
      <c r="D24" s="14"/>
      <c r="E24" s="14"/>
      <c r="F24" s="14"/>
      <c r="G24" s="14"/>
      <c r="H24" s="14"/>
      <c r="I24" s="20" t="b">
        <v>0</v>
      </c>
      <c r="K24" s="16" t="s">
        <v>4</v>
      </c>
      <c r="L24" s="16"/>
      <c r="M24" s="14"/>
      <c r="N24" s="14"/>
      <c r="O24" s="14"/>
      <c r="P24" s="14"/>
      <c r="Q24" s="14"/>
      <c r="R24" s="14"/>
      <c r="S24" s="2" t="b">
        <v>0</v>
      </c>
      <c r="T24" s="45"/>
    </row>
    <row r="25" spans="1:20" ht="14.25" customHeight="1">
      <c r="C25" s="74" t="s">
        <v>5</v>
      </c>
      <c r="D25" s="14"/>
      <c r="E25" s="14"/>
      <c r="F25" s="14"/>
      <c r="G25" s="14"/>
      <c r="H25" s="14"/>
      <c r="I25" s="20" t="b">
        <v>0</v>
      </c>
      <c r="K25" s="16" t="s">
        <v>5</v>
      </c>
      <c r="L25" s="16"/>
      <c r="M25" s="14"/>
      <c r="N25" s="14"/>
      <c r="O25" s="14"/>
      <c r="P25" s="14"/>
      <c r="Q25" s="14"/>
      <c r="R25" s="14"/>
      <c r="S25" s="2" t="b">
        <v>0</v>
      </c>
      <c r="T25" s="45"/>
    </row>
    <row r="26" spans="1:20" ht="14.25" customHeight="1">
      <c r="C26" s="74" t="s">
        <v>6</v>
      </c>
      <c r="D26" s="14"/>
      <c r="E26" s="14"/>
      <c r="F26" s="14"/>
      <c r="G26" s="14"/>
      <c r="H26" s="14"/>
      <c r="I26" s="20" t="b">
        <v>0</v>
      </c>
      <c r="K26" s="16" t="s">
        <v>6</v>
      </c>
      <c r="L26" s="16"/>
      <c r="M26" s="14"/>
      <c r="N26" s="14"/>
      <c r="O26" s="14"/>
      <c r="P26" s="14"/>
      <c r="Q26" s="14"/>
      <c r="R26" s="14"/>
      <c r="S26" s="2" t="b">
        <v>0</v>
      </c>
      <c r="T26" s="45"/>
    </row>
    <row r="27" spans="1:20" ht="14.25" customHeight="1">
      <c r="C27" s="74" t="s">
        <v>7</v>
      </c>
      <c r="D27" s="14"/>
      <c r="E27" s="14"/>
      <c r="F27" s="14"/>
      <c r="G27" s="14"/>
      <c r="H27" s="14"/>
      <c r="I27" s="20" t="b">
        <v>0</v>
      </c>
      <c r="K27" s="16" t="s">
        <v>7</v>
      </c>
      <c r="L27" s="16"/>
      <c r="M27" s="14"/>
      <c r="N27" s="14"/>
      <c r="O27" s="14"/>
      <c r="P27" s="14"/>
      <c r="Q27" s="14"/>
      <c r="R27" s="14"/>
      <c r="S27" s="2" t="b">
        <v>0</v>
      </c>
      <c r="T27" s="7"/>
    </row>
    <row r="28" spans="1:20" ht="14.25" customHeight="1">
      <c r="M28" s="8"/>
      <c r="N28" s="8"/>
      <c r="O28" s="7"/>
      <c r="P28" s="7"/>
      <c r="Q28" s="7"/>
    </row>
    <row r="29" spans="1:20" ht="36" customHeight="1">
      <c r="C29" s="144" t="s">
        <v>316</v>
      </c>
      <c r="D29" s="144"/>
      <c r="E29" s="144"/>
      <c r="F29" s="144"/>
      <c r="G29" s="144"/>
      <c r="H29" s="144"/>
      <c r="I29" s="21"/>
      <c r="J29" s="59"/>
      <c r="K29" s="144" t="s">
        <v>9</v>
      </c>
      <c r="L29" s="144"/>
      <c r="M29" s="144"/>
      <c r="N29" s="144"/>
      <c r="O29" s="144"/>
      <c r="P29" s="144"/>
      <c r="Q29" s="144"/>
      <c r="R29" s="144"/>
      <c r="T29" s="46"/>
    </row>
    <row r="30" spans="1:20" ht="15" customHeight="1">
      <c r="C30" s="74" t="s">
        <v>2</v>
      </c>
      <c r="D30" s="14"/>
      <c r="E30" s="14"/>
      <c r="F30" s="14"/>
      <c r="G30" s="14"/>
      <c r="H30" s="14"/>
      <c r="I30" s="25" t="b">
        <v>0</v>
      </c>
      <c r="K30" s="16" t="s">
        <v>2</v>
      </c>
      <c r="L30" s="16"/>
      <c r="M30" s="14"/>
      <c r="N30" s="14"/>
      <c r="O30" s="14"/>
      <c r="P30" s="14"/>
      <c r="Q30" s="14"/>
      <c r="R30" s="14"/>
      <c r="S30" s="2" t="b">
        <v>0</v>
      </c>
      <c r="T30" s="7"/>
    </row>
    <row r="31" spans="1:20" ht="15" customHeight="1">
      <c r="C31" s="74" t="s">
        <v>3</v>
      </c>
      <c r="D31" s="14"/>
      <c r="E31" s="14"/>
      <c r="F31" s="14"/>
      <c r="G31" s="14"/>
      <c r="H31" s="14"/>
      <c r="I31" s="25" t="b">
        <v>0</v>
      </c>
      <c r="K31" s="16" t="s">
        <v>3</v>
      </c>
      <c r="L31" s="16"/>
      <c r="M31" s="14"/>
      <c r="N31" s="14"/>
      <c r="O31" s="14"/>
      <c r="P31" s="14"/>
      <c r="Q31" s="14"/>
      <c r="R31" s="14"/>
      <c r="S31" s="2" t="b">
        <v>0</v>
      </c>
      <c r="T31" s="7"/>
    </row>
    <row r="32" spans="1:20" ht="15" customHeight="1">
      <c r="C32" s="74" t="s">
        <v>4</v>
      </c>
      <c r="D32" s="14"/>
      <c r="E32" s="14"/>
      <c r="F32" s="14"/>
      <c r="G32" s="14"/>
      <c r="H32" s="14"/>
      <c r="I32" s="25" t="b">
        <v>0</v>
      </c>
      <c r="K32" s="16" t="s">
        <v>4</v>
      </c>
      <c r="L32" s="16"/>
      <c r="M32" s="14"/>
      <c r="N32" s="14"/>
      <c r="O32" s="14"/>
      <c r="P32" s="14"/>
      <c r="Q32" s="14"/>
      <c r="R32" s="14"/>
      <c r="S32" s="2" t="b">
        <v>0</v>
      </c>
      <c r="T32" s="7"/>
    </row>
    <row r="33" spans="1:16378" ht="15" customHeight="1">
      <c r="A33" s="6"/>
      <c r="B33" s="6"/>
      <c r="C33" s="74" t="s">
        <v>5</v>
      </c>
      <c r="D33" s="14"/>
      <c r="E33" s="14"/>
      <c r="F33" s="14"/>
      <c r="G33" s="14"/>
      <c r="H33" s="14"/>
      <c r="I33" s="25" t="b">
        <v>0</v>
      </c>
      <c r="K33" s="16" t="s">
        <v>5</v>
      </c>
      <c r="L33" s="16"/>
      <c r="M33" s="14"/>
      <c r="N33" s="14"/>
      <c r="O33" s="14"/>
      <c r="P33" s="14"/>
      <c r="Q33" s="14"/>
      <c r="R33" s="14"/>
      <c r="S33" s="2" t="b">
        <v>0</v>
      </c>
      <c r="T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row>
    <row r="34" spans="1:16378" ht="15" customHeight="1">
      <c r="C34" s="74" t="s">
        <v>6</v>
      </c>
      <c r="D34" s="14"/>
      <c r="E34" s="14"/>
      <c r="F34" s="14"/>
      <c r="G34" s="14"/>
      <c r="H34" s="14"/>
      <c r="I34" s="25" t="b">
        <v>0</v>
      </c>
      <c r="K34" s="16" t="s">
        <v>6</v>
      </c>
      <c r="L34" s="16"/>
      <c r="M34" s="14"/>
      <c r="N34" s="14"/>
      <c r="O34" s="14"/>
      <c r="P34" s="14"/>
      <c r="Q34" s="14"/>
      <c r="R34" s="14"/>
      <c r="S34" s="2" t="b">
        <v>0</v>
      </c>
      <c r="T34" s="45"/>
    </row>
    <row r="35" spans="1:16378" ht="15" customHeight="1">
      <c r="C35" s="74" t="s">
        <v>7</v>
      </c>
      <c r="D35" s="14"/>
      <c r="E35" s="14"/>
      <c r="F35" s="14"/>
      <c r="G35" s="14"/>
      <c r="H35" s="14"/>
      <c r="I35" s="25" t="b">
        <v>0</v>
      </c>
      <c r="K35" s="16" t="s">
        <v>7</v>
      </c>
      <c r="L35" s="16"/>
      <c r="M35" s="14"/>
      <c r="N35" s="14"/>
      <c r="O35" s="14"/>
      <c r="P35" s="14"/>
      <c r="Q35" s="14"/>
      <c r="R35" s="14"/>
      <c r="S35" s="2" t="b">
        <v>0</v>
      </c>
      <c r="T35" s="45"/>
    </row>
    <row r="36" spans="1:16378" ht="14.25" customHeight="1">
      <c r="O36"/>
      <c r="P36"/>
      <c r="Q36"/>
      <c r="T36" s="45"/>
    </row>
    <row r="37" spans="1:16378" s="70" customFormat="1" ht="32.25" customHeight="1">
      <c r="A37" s="110"/>
      <c r="B37" s="110"/>
      <c r="C37" s="145" t="s">
        <v>311</v>
      </c>
      <c r="D37" s="145"/>
      <c r="E37" s="145"/>
      <c r="F37" s="145"/>
      <c r="G37" s="145"/>
      <c r="H37" s="145"/>
      <c r="I37" s="145"/>
      <c r="J37" s="145"/>
      <c r="K37" s="145"/>
      <c r="L37" s="145"/>
      <c r="M37" s="145"/>
      <c r="N37" s="145"/>
      <c r="O37" s="145"/>
      <c r="P37" s="145"/>
      <c r="Q37" s="145"/>
      <c r="R37" s="145"/>
    </row>
    <row r="38" spans="1:16378" s="11" customFormat="1" ht="49.5" customHeight="1">
      <c r="C38" s="75" t="s">
        <v>10</v>
      </c>
      <c r="D38" s="27"/>
      <c r="G38" s="33" t="s">
        <v>11</v>
      </c>
      <c r="H38" s="66" t="s">
        <v>12</v>
      </c>
      <c r="I38" s="38"/>
      <c r="J38" s="57" t="s">
        <v>13</v>
      </c>
      <c r="M38" s="111" t="s">
        <v>11</v>
      </c>
      <c r="N38" s="112" t="s">
        <v>12</v>
      </c>
      <c r="O38" s="113" t="s">
        <v>13</v>
      </c>
      <c r="P38" s="34"/>
      <c r="Q38" s="34"/>
      <c r="R38" s="114" t="s">
        <v>14</v>
      </c>
    </row>
    <row r="39" spans="1:16378" s="11" customFormat="1">
      <c r="C39" s="76" t="s">
        <v>15</v>
      </c>
      <c r="D39" s="36"/>
      <c r="E39" s="36"/>
      <c r="F39" s="36"/>
      <c r="G39" s="140" t="s">
        <v>16</v>
      </c>
      <c r="H39" s="140"/>
      <c r="I39" s="140"/>
      <c r="J39" s="140"/>
      <c r="K39" s="140"/>
      <c r="L39" s="37"/>
      <c r="M39" s="141"/>
      <c r="N39" s="141"/>
      <c r="O39" s="141"/>
      <c r="P39" s="141"/>
      <c r="Q39" s="141"/>
      <c r="R39" s="92"/>
      <c r="S39" s="3"/>
    </row>
    <row r="40" spans="1:16378" s="11" customFormat="1">
      <c r="C40" s="77" t="s">
        <v>18</v>
      </c>
      <c r="D40" s="27"/>
      <c r="G40" s="28"/>
      <c r="H40" s="67"/>
      <c r="I40" s="29"/>
      <c r="J40" s="62"/>
      <c r="N40"/>
    </row>
    <row r="41" spans="1:16378" s="3" customFormat="1" ht="13.5" customHeight="1">
      <c r="B41" s="118">
        <f>IF(S$30=TRUE,0,D$12)</f>
        <v>0</v>
      </c>
      <c r="C41" s="90" t="s">
        <v>283</v>
      </c>
      <c r="D41" s="85"/>
      <c r="E41" s="88"/>
      <c r="F41" s="87"/>
      <c r="G41" s="44">
        <f>B41</f>
        <v>0</v>
      </c>
      <c r="H41" s="31">
        <v>28</v>
      </c>
      <c r="I41" s="128"/>
      <c r="J41" s="32" t="s">
        <v>287</v>
      </c>
      <c r="K41" s="129" t="s">
        <v>21</v>
      </c>
      <c r="L41" s="91"/>
      <c r="R41" s="31">
        <f>G41*H41</f>
        <v>0</v>
      </c>
    </row>
    <row r="42" spans="1:16378" s="3" customFormat="1" ht="13.5" customHeight="1">
      <c r="B42" s="118">
        <f>IF(S$30=TRUE,D$12,0)</f>
        <v>0</v>
      </c>
      <c r="C42" s="90" t="s">
        <v>284</v>
      </c>
      <c r="D42" s="85"/>
      <c r="E42" s="88"/>
      <c r="F42" s="87"/>
      <c r="G42" s="44">
        <f>B42</f>
        <v>0</v>
      </c>
      <c r="H42" s="31">
        <v>24.25</v>
      </c>
      <c r="I42" s="128"/>
      <c r="J42" s="32" t="s">
        <v>290</v>
      </c>
      <c r="K42" s="129" t="s">
        <v>21</v>
      </c>
      <c r="L42" s="91"/>
      <c r="R42" s="31">
        <f>(G42*H42)+(M42*N42)</f>
        <v>0</v>
      </c>
    </row>
    <row r="43" spans="1:16378" s="11" customFormat="1">
      <c r="C43" s="94" t="s">
        <v>282</v>
      </c>
      <c r="D43" s="27"/>
      <c r="G43" s="153" t="s">
        <v>16</v>
      </c>
      <c r="H43" s="140"/>
      <c r="I43" s="140"/>
      <c r="J43" s="140"/>
      <c r="K43" s="140"/>
      <c r="L43" s="36"/>
      <c r="M43" s="140" t="s">
        <v>17</v>
      </c>
      <c r="N43" s="140"/>
      <c r="O43" s="140"/>
      <c r="P43" s="140"/>
      <c r="Q43" s="142"/>
    </row>
    <row r="44" spans="1:16378" s="11" customFormat="1" ht="18" customHeight="1">
      <c r="B44" s="39">
        <v>0</v>
      </c>
      <c r="C44" s="132" t="s">
        <v>19</v>
      </c>
      <c r="D44" s="54"/>
      <c r="E44" s="55"/>
      <c r="F44" s="56"/>
      <c r="G44" s="44"/>
      <c r="H44" s="31">
        <v>2.8</v>
      </c>
      <c r="I44" s="31"/>
      <c r="J44" s="32" t="s">
        <v>20</v>
      </c>
      <c r="K44" s="130"/>
      <c r="M44" s="44">
        <f>IF(S$22=TRUE,0,G44)</f>
        <v>0</v>
      </c>
      <c r="N44" s="68">
        <v>0.3</v>
      </c>
      <c r="O44" s="32" t="s">
        <v>22</v>
      </c>
      <c r="P44" s="116"/>
      <c r="R44" s="31">
        <f>(G44*H44)+(M44*N44)</f>
        <v>0</v>
      </c>
      <c r="U44" s="50"/>
      <c r="W44" s="52"/>
    </row>
    <row r="45" spans="1:16378" s="11" customFormat="1" ht="18" customHeight="1">
      <c r="B45" s="39">
        <v>0</v>
      </c>
      <c r="C45" s="132" t="s">
        <v>23</v>
      </c>
      <c r="D45" s="54"/>
      <c r="E45" s="55"/>
      <c r="F45" s="56"/>
      <c r="G45" s="44"/>
      <c r="H45" s="31">
        <v>2.8</v>
      </c>
      <c r="I45" s="31"/>
      <c r="J45" s="32" t="s">
        <v>24</v>
      </c>
      <c r="K45" s="130"/>
      <c r="M45" s="44">
        <f>IF(S$22=TRUE,0,G45)</f>
        <v>0</v>
      </c>
      <c r="N45" s="68">
        <v>0.3</v>
      </c>
      <c r="O45" s="32" t="s">
        <v>25</v>
      </c>
      <c r="P45" s="116"/>
      <c r="R45" s="31">
        <f>(G45*H45)+(M45*N45)</f>
        <v>0</v>
      </c>
      <c r="U45" s="50"/>
      <c r="W45" s="52"/>
    </row>
    <row r="46" spans="1:16378" s="11" customFormat="1" ht="18" customHeight="1">
      <c r="B46" s="39">
        <v>0</v>
      </c>
      <c r="C46" s="132" t="s">
        <v>26</v>
      </c>
      <c r="D46" s="54"/>
      <c r="E46" s="55"/>
      <c r="F46" s="56"/>
      <c r="G46" s="44"/>
      <c r="H46" s="31">
        <v>2.8</v>
      </c>
      <c r="I46" s="31"/>
      <c r="J46" s="32" t="s">
        <v>27</v>
      </c>
      <c r="K46" s="130"/>
      <c r="M46" s="44">
        <f>IF(S$22=TRUE,0,G46)</f>
        <v>0</v>
      </c>
      <c r="N46" s="68">
        <v>0.3</v>
      </c>
      <c r="O46" s="32" t="s">
        <v>28</v>
      </c>
      <c r="P46" s="116"/>
      <c r="R46" s="31">
        <f>(G46*H46)+(M46*N46)</f>
        <v>0</v>
      </c>
      <c r="U46" s="50"/>
      <c r="W46" s="52"/>
    </row>
    <row r="47" spans="1:16378" s="11" customFormat="1" ht="18" customHeight="1">
      <c r="B47" s="39">
        <v>0</v>
      </c>
      <c r="C47" s="132" t="s">
        <v>29</v>
      </c>
      <c r="D47" s="54"/>
      <c r="E47" s="55"/>
      <c r="F47" s="56"/>
      <c r="G47" s="44"/>
      <c r="H47" s="31">
        <v>2.8</v>
      </c>
      <c r="I47" s="31"/>
      <c r="J47" s="32" t="s">
        <v>30</v>
      </c>
      <c r="K47" s="130"/>
      <c r="M47" s="44">
        <f>IF(S$22=TRUE,0,G47)</f>
        <v>0</v>
      </c>
      <c r="N47" s="68">
        <v>0.3</v>
      </c>
      <c r="O47" s="32" t="s">
        <v>31</v>
      </c>
      <c r="P47" s="116"/>
      <c r="R47" s="31">
        <f>(G47*H47)+(M47*N47)</f>
        <v>0</v>
      </c>
      <c r="U47" s="50"/>
    </row>
    <row r="48" spans="1:16378" s="11" customFormat="1" ht="18" customHeight="1">
      <c r="B48" s="39">
        <v>0</v>
      </c>
      <c r="C48" s="132" t="s">
        <v>32</v>
      </c>
      <c r="D48" s="54"/>
      <c r="E48" s="55"/>
      <c r="F48" s="56"/>
      <c r="G48" s="44"/>
      <c r="H48" s="31">
        <v>2.8</v>
      </c>
      <c r="I48" s="31"/>
      <c r="J48" s="32" t="s">
        <v>33</v>
      </c>
      <c r="K48" s="130"/>
      <c r="M48" s="44">
        <f>IF(S$22=TRUE,0,G48)</f>
        <v>0</v>
      </c>
      <c r="N48" s="68">
        <v>0.3</v>
      </c>
      <c r="O48" s="32" t="s">
        <v>34</v>
      </c>
      <c r="P48" s="116"/>
      <c r="R48" s="31">
        <f t="shared" ref="R48:R54" si="0">(G48*H48)+(M48*N48)</f>
        <v>0</v>
      </c>
      <c r="U48" s="50"/>
    </row>
    <row r="49" spans="2:22" s="11" customFormat="1" ht="18" customHeight="1">
      <c r="B49" s="39">
        <v>0</v>
      </c>
      <c r="C49" s="132" t="s">
        <v>35</v>
      </c>
      <c r="D49" s="54"/>
      <c r="E49" s="55"/>
      <c r="F49" s="56"/>
      <c r="G49" s="44"/>
      <c r="H49" s="31">
        <v>2.8</v>
      </c>
      <c r="I49" s="31"/>
      <c r="J49" s="131" t="s">
        <v>271</v>
      </c>
      <c r="K49" s="130"/>
      <c r="M49" s="44">
        <f>IF(S$22=TRUE,0,G49)</f>
        <v>0</v>
      </c>
      <c r="N49" s="68">
        <v>0.3</v>
      </c>
      <c r="O49" s="32" t="s">
        <v>36</v>
      </c>
      <c r="P49" s="116"/>
      <c r="R49" s="31">
        <f t="shared" si="0"/>
        <v>0</v>
      </c>
      <c r="U49" s="50"/>
    </row>
    <row r="50" spans="2:22" s="11" customFormat="1" ht="18" customHeight="1">
      <c r="B50" s="39">
        <v>0</v>
      </c>
      <c r="C50" s="132" t="s">
        <v>37</v>
      </c>
      <c r="D50" s="54"/>
      <c r="E50" s="55"/>
      <c r="F50" s="56"/>
      <c r="G50" s="44"/>
      <c r="H50" s="31">
        <v>2.8</v>
      </c>
      <c r="I50" s="31"/>
      <c r="J50" s="32" t="s">
        <v>38</v>
      </c>
      <c r="K50" s="130"/>
      <c r="M50" s="44">
        <f>IF(S$22=TRUE,0,G50)</f>
        <v>0</v>
      </c>
      <c r="N50" s="68">
        <v>0.3</v>
      </c>
      <c r="O50" s="32" t="s">
        <v>39</v>
      </c>
      <c r="P50" s="116"/>
      <c r="R50" s="31">
        <f t="shared" si="0"/>
        <v>0</v>
      </c>
      <c r="U50" s="50"/>
    </row>
    <row r="51" spans="2:22" s="11" customFormat="1" ht="18" customHeight="1">
      <c r="B51" s="39">
        <v>0</v>
      </c>
      <c r="C51" s="132" t="s">
        <v>40</v>
      </c>
      <c r="D51" s="54"/>
      <c r="E51" s="55"/>
      <c r="F51" s="56"/>
      <c r="G51" s="44"/>
      <c r="H51" s="31">
        <v>2.8</v>
      </c>
      <c r="I51" s="31"/>
      <c r="J51" s="32" t="s">
        <v>41</v>
      </c>
      <c r="K51" s="130"/>
      <c r="M51" s="44">
        <f>IF(S$22=TRUE,0,G51)</f>
        <v>0</v>
      </c>
      <c r="N51" s="68">
        <v>0.3</v>
      </c>
      <c r="O51" s="32" t="s">
        <v>42</v>
      </c>
      <c r="P51" s="116"/>
      <c r="R51" s="31">
        <f t="shared" si="0"/>
        <v>0</v>
      </c>
      <c r="U51" s="50"/>
    </row>
    <row r="52" spans="2:22" s="11" customFormat="1" ht="18" customHeight="1">
      <c r="B52" s="39">
        <v>0</v>
      </c>
      <c r="C52" s="132" t="s">
        <v>43</v>
      </c>
      <c r="D52" s="54"/>
      <c r="E52" s="55"/>
      <c r="F52" s="56"/>
      <c r="G52" s="44"/>
      <c r="H52" s="31">
        <v>2.8</v>
      </c>
      <c r="I52" s="31"/>
      <c r="J52" s="32" t="s">
        <v>44</v>
      </c>
      <c r="K52" s="130"/>
      <c r="M52" s="44">
        <f>IF(S$22=TRUE,0,G52)</f>
        <v>0</v>
      </c>
      <c r="N52" s="68">
        <v>0.3</v>
      </c>
      <c r="O52" s="32" t="s">
        <v>45</v>
      </c>
      <c r="P52" s="116"/>
      <c r="R52" s="31">
        <f t="shared" si="0"/>
        <v>0</v>
      </c>
      <c r="U52" s="50"/>
    </row>
    <row r="53" spans="2:22" s="11" customFormat="1" ht="18" customHeight="1">
      <c r="B53" s="39">
        <v>0</v>
      </c>
      <c r="C53" s="132" t="s">
        <v>46</v>
      </c>
      <c r="D53" s="54"/>
      <c r="E53" s="55"/>
      <c r="F53" s="56"/>
      <c r="G53" s="44"/>
      <c r="H53" s="31">
        <v>2.8</v>
      </c>
      <c r="I53" s="31"/>
      <c r="J53" s="32" t="s">
        <v>47</v>
      </c>
      <c r="K53" s="130"/>
      <c r="M53" s="44">
        <f>IF(S$22=TRUE,0,G53)</f>
        <v>0</v>
      </c>
      <c r="N53" s="68">
        <v>0.3</v>
      </c>
      <c r="O53" s="32" t="s">
        <v>48</v>
      </c>
      <c r="P53" s="116"/>
      <c r="R53" s="31">
        <f t="shared" si="0"/>
        <v>0</v>
      </c>
      <c r="U53" s="50"/>
    </row>
    <row r="54" spans="2:22" s="11" customFormat="1" ht="18" customHeight="1">
      <c r="B54" s="39"/>
      <c r="C54" s="132" t="s">
        <v>49</v>
      </c>
      <c r="D54" s="47"/>
      <c r="E54" s="35"/>
      <c r="G54" s="44"/>
      <c r="H54" s="31">
        <v>4.0999999999999996</v>
      </c>
      <c r="I54" s="31"/>
      <c r="J54" s="32" t="s">
        <v>50</v>
      </c>
      <c r="K54" s="130"/>
      <c r="M54" s="44">
        <f>IF(S$22=TRUE,0,G54)</f>
        <v>0</v>
      </c>
      <c r="N54" s="68">
        <v>0.65</v>
      </c>
      <c r="O54" s="32" t="s">
        <v>51</v>
      </c>
      <c r="P54" s="116"/>
      <c r="R54" s="31">
        <f t="shared" si="0"/>
        <v>0</v>
      </c>
      <c r="U54" s="50"/>
    </row>
    <row r="55" spans="2:22" s="11" customFormat="1" ht="18" customHeight="1">
      <c r="B55" s="39"/>
      <c r="C55" s="120"/>
      <c r="D55"/>
      <c r="F55" s="122"/>
      <c r="G55" s="122"/>
      <c r="H55" s="122"/>
      <c r="I55" s="122"/>
      <c r="J55" s="122"/>
      <c r="K55" s="122"/>
      <c r="L55" s="122"/>
      <c r="M55" s="122"/>
      <c r="N55" s="122"/>
      <c r="O55" s="122"/>
      <c r="P55" s="123"/>
      <c r="R55" s="121"/>
      <c r="U55" s="50"/>
    </row>
    <row r="56" spans="2:22" s="11" customFormat="1">
      <c r="B56" s="40"/>
      <c r="C56" s="77" t="s">
        <v>53</v>
      </c>
      <c r="D56" s="27"/>
      <c r="G56" s="28"/>
      <c r="H56" s="67"/>
      <c r="I56" s="29"/>
      <c r="J56" s="62"/>
      <c r="N56"/>
      <c r="R56" s="53"/>
      <c r="U56" s="50"/>
      <c r="V56" s="11" t="s">
        <v>54</v>
      </c>
    </row>
    <row r="57" spans="2:22" s="11" customFormat="1" ht="18" customHeight="1">
      <c r="B57" s="40">
        <f>IF($I$22=TRUE,0,$N$12)</f>
        <v>0</v>
      </c>
      <c r="C57" s="78" t="s">
        <v>55</v>
      </c>
      <c r="D57" s="47"/>
      <c r="E57" s="35"/>
      <c r="G57" s="44">
        <f>B57</f>
        <v>0</v>
      </c>
      <c r="H57" s="68">
        <v>87.6</v>
      </c>
      <c r="I57" s="31"/>
      <c r="J57" s="32" t="s">
        <v>56</v>
      </c>
      <c r="K57" s="49" t="s">
        <v>57</v>
      </c>
      <c r="N57"/>
      <c r="R57" s="31">
        <f>(G57*H57)</f>
        <v>0</v>
      </c>
      <c r="U57" s="50"/>
    </row>
    <row r="58" spans="2:22" s="11" customFormat="1" ht="18" customHeight="1">
      <c r="B58" s="40">
        <f>IF($I$30=TRUE,0,$N$12)</f>
        <v>0</v>
      </c>
      <c r="C58" s="78" t="s">
        <v>58</v>
      </c>
      <c r="D58" s="47"/>
      <c r="E58" s="35"/>
      <c r="G58" s="44">
        <f t="shared" ref="G58:G60" si="1">B58</f>
        <v>0</v>
      </c>
      <c r="H58" s="68">
        <v>47.9</v>
      </c>
      <c r="I58" s="31"/>
      <c r="J58" s="32" t="s">
        <v>59</v>
      </c>
      <c r="K58" s="48" t="s">
        <v>52</v>
      </c>
      <c r="N58"/>
      <c r="R58" s="31">
        <f>(G58*H58)</f>
        <v>0</v>
      </c>
      <c r="U58" s="50"/>
    </row>
    <row r="59" spans="2:22" s="11" customFormat="1" ht="18" customHeight="1">
      <c r="B59" s="40"/>
      <c r="C59" s="78" t="s">
        <v>60</v>
      </c>
      <c r="D59" s="47"/>
      <c r="E59" s="35"/>
      <c r="G59" s="44">
        <f t="shared" si="1"/>
        <v>0</v>
      </c>
      <c r="H59" s="68">
        <v>61.4</v>
      </c>
      <c r="I59" s="31"/>
      <c r="J59" s="32" t="s">
        <v>61</v>
      </c>
      <c r="K59" s="48" t="s">
        <v>52</v>
      </c>
      <c r="N59"/>
      <c r="R59" s="31">
        <f>(G59*H59)</f>
        <v>0</v>
      </c>
      <c r="U59" s="50"/>
    </row>
    <row r="60" spans="2:22" s="11" customFormat="1" ht="18" customHeight="1">
      <c r="B60" s="40">
        <f>IF(OR($I$22=TRUE,$S$30=TRUE),0,$N$12)</f>
        <v>0</v>
      </c>
      <c r="C60" s="78" t="s">
        <v>62</v>
      </c>
      <c r="D60" s="47"/>
      <c r="E60" s="35"/>
      <c r="G60" s="44">
        <f t="shared" si="1"/>
        <v>0</v>
      </c>
      <c r="H60" s="68">
        <v>59</v>
      </c>
      <c r="J60" s="32" t="s">
        <v>63</v>
      </c>
      <c r="K60" s="49" t="s">
        <v>57</v>
      </c>
      <c r="N60"/>
      <c r="R60" s="31">
        <f>(G60*H60)</f>
        <v>0</v>
      </c>
      <c r="U60" s="50"/>
    </row>
    <row r="61" spans="2:22" s="11" customFormat="1" ht="16.5" customHeight="1">
      <c r="C61" s="70"/>
      <c r="H61"/>
      <c r="J61" s="62"/>
      <c r="N61"/>
      <c r="R61" s="53"/>
    </row>
    <row r="62" spans="2:22" s="11" customFormat="1">
      <c r="C62" s="76" t="s">
        <v>64</v>
      </c>
      <c r="D62" s="36"/>
      <c r="E62" s="36"/>
      <c r="F62" s="36"/>
      <c r="G62" s="140" t="s">
        <v>16</v>
      </c>
      <c r="H62" s="140"/>
      <c r="I62" s="140"/>
      <c r="J62" s="140"/>
      <c r="K62" s="140"/>
      <c r="L62" s="37"/>
      <c r="M62" s="141"/>
      <c r="N62" s="141"/>
      <c r="O62" s="141"/>
      <c r="P62" s="141"/>
      <c r="Q62" s="141"/>
      <c r="R62" s="92"/>
      <c r="S62" s="3"/>
    </row>
    <row r="63" spans="2:22" s="11" customFormat="1">
      <c r="C63" s="77" t="s">
        <v>294</v>
      </c>
      <c r="D63" s="27"/>
      <c r="G63" s="28"/>
      <c r="H63" s="67"/>
      <c r="I63" s="29"/>
      <c r="J63" s="62"/>
      <c r="N63"/>
    </row>
    <row r="64" spans="2:22" s="11" customFormat="1" ht="18" customHeight="1">
      <c r="B64" s="135">
        <f>IF(S$31=TRUE,0,D$13)</f>
        <v>0</v>
      </c>
      <c r="C64" s="84" t="s">
        <v>285</v>
      </c>
      <c r="D64" s="85"/>
      <c r="E64" s="88"/>
      <c r="F64" s="87"/>
      <c r="G64" s="44">
        <f>B64</f>
        <v>0</v>
      </c>
      <c r="H64" s="155">
        <v>28</v>
      </c>
      <c r="I64" s="89"/>
      <c r="J64" s="84" t="s">
        <v>288</v>
      </c>
      <c r="K64" s="97" t="s">
        <v>21</v>
      </c>
      <c r="L64" s="91"/>
      <c r="M64" s="3"/>
      <c r="N64" s="3"/>
      <c r="O64" s="3"/>
      <c r="P64" s="3"/>
      <c r="Q64" s="3"/>
      <c r="R64" s="31">
        <f>(G64*H64)</f>
        <v>0</v>
      </c>
      <c r="U64" s="51"/>
    </row>
    <row r="65" spans="2:21" s="11" customFormat="1" ht="18" customHeight="1">
      <c r="B65" s="135">
        <f>IF(S$31=TRUE,D$13,0)</f>
        <v>0</v>
      </c>
      <c r="C65" s="84" t="s">
        <v>286</v>
      </c>
      <c r="D65" s="85"/>
      <c r="E65" s="88"/>
      <c r="F65" s="87"/>
      <c r="G65" s="44">
        <f>B65</f>
        <v>0</v>
      </c>
      <c r="H65" s="155">
        <v>24.25</v>
      </c>
      <c r="I65" s="89"/>
      <c r="J65" s="84" t="s">
        <v>289</v>
      </c>
      <c r="K65" s="97" t="s">
        <v>21</v>
      </c>
      <c r="L65" s="91"/>
      <c r="M65" s="3"/>
      <c r="N65" s="3"/>
      <c r="O65" s="3"/>
      <c r="P65" s="3"/>
      <c r="Q65" s="3"/>
      <c r="R65" s="31">
        <f>(G65*H65)</f>
        <v>0</v>
      </c>
      <c r="U65" s="51"/>
    </row>
    <row r="66" spans="2:21" s="11" customFormat="1" ht="18" customHeight="1">
      <c r="B66" s="39">
        <v>0</v>
      </c>
      <c r="C66" s="94" t="s">
        <v>282</v>
      </c>
      <c r="D66" s="95"/>
      <c r="E66" s="3"/>
      <c r="F66" s="3"/>
      <c r="G66" s="3"/>
      <c r="H66" s="4"/>
      <c r="I66" s="4"/>
      <c r="J66" s="3"/>
      <c r="K66" s="3"/>
      <c r="L66" s="91"/>
      <c r="M66" s="3"/>
      <c r="N66" s="3"/>
      <c r="O66" s="3"/>
      <c r="P66" s="3"/>
      <c r="Q66" s="3"/>
      <c r="R66" s="3"/>
      <c r="U66" s="51"/>
    </row>
    <row r="67" spans="2:21" s="11" customFormat="1" ht="18" customHeight="1">
      <c r="B67" s="39">
        <v>0</v>
      </c>
      <c r="C67" s="77" t="s">
        <v>18</v>
      </c>
      <c r="D67" s="27"/>
      <c r="G67" s="153" t="s">
        <v>16</v>
      </c>
      <c r="H67" s="140"/>
      <c r="I67" s="140"/>
      <c r="J67" s="140"/>
      <c r="K67" s="140"/>
      <c r="L67" s="36"/>
      <c r="M67" s="140" t="s">
        <v>17</v>
      </c>
      <c r="N67" s="140"/>
      <c r="O67" s="140"/>
      <c r="P67" s="140"/>
      <c r="Q67" s="142"/>
      <c r="R67" s="53"/>
      <c r="U67" s="51"/>
    </row>
    <row r="68" spans="2:21" s="11" customFormat="1" ht="18" customHeight="1">
      <c r="B68" s="39">
        <v>0</v>
      </c>
      <c r="C68" s="105" t="s">
        <v>65</v>
      </c>
      <c r="D68" s="47"/>
      <c r="E68" s="35"/>
      <c r="G68" s="44"/>
      <c r="H68" s="68">
        <v>2.8</v>
      </c>
      <c r="I68" s="31"/>
      <c r="J68" s="32" t="s">
        <v>66</v>
      </c>
      <c r="K68" s="116"/>
      <c r="M68" s="44">
        <f>IF(S$23=TRUE,0,G68)</f>
        <v>0</v>
      </c>
      <c r="N68" s="68">
        <v>0.3</v>
      </c>
      <c r="O68" s="32" t="s">
        <v>67</v>
      </c>
      <c r="P68" s="116"/>
      <c r="R68" s="31">
        <f>(G68*H68)+(M68*N68)</f>
        <v>0</v>
      </c>
      <c r="U68" s="51"/>
    </row>
    <row r="69" spans="2:21" s="11" customFormat="1" ht="18" customHeight="1">
      <c r="B69" s="39">
        <v>0</v>
      </c>
      <c r="C69" s="105" t="s">
        <v>68</v>
      </c>
      <c r="D69" s="47"/>
      <c r="E69" s="35"/>
      <c r="G69" s="44"/>
      <c r="H69" s="68">
        <v>2.8</v>
      </c>
      <c r="I69" s="31"/>
      <c r="J69" s="32" t="s">
        <v>69</v>
      </c>
      <c r="K69" s="116"/>
      <c r="M69" s="44">
        <f>IF(S$23=TRUE,0,G69)</f>
        <v>0</v>
      </c>
      <c r="N69" s="68">
        <v>0.3</v>
      </c>
      <c r="O69" s="32" t="s">
        <v>70</v>
      </c>
      <c r="P69" s="116"/>
      <c r="R69" s="31">
        <f t="shared" ref="R68:R78" si="2">(G69*H69)+(M69*N69)</f>
        <v>0</v>
      </c>
      <c r="U69" s="51"/>
    </row>
    <row r="70" spans="2:21" s="11" customFormat="1" ht="18" customHeight="1">
      <c r="B70" s="39">
        <v>0</v>
      </c>
      <c r="C70" s="105" t="s">
        <v>71</v>
      </c>
      <c r="D70" s="47"/>
      <c r="E70" s="35"/>
      <c r="G70" s="44"/>
      <c r="H70" s="68">
        <v>2.8</v>
      </c>
      <c r="I70" s="31"/>
      <c r="J70" s="61" t="s">
        <v>72</v>
      </c>
      <c r="K70" s="116"/>
      <c r="M70" s="44">
        <f>IF(S$23=TRUE,0,G70)</f>
        <v>0</v>
      </c>
      <c r="N70" s="68">
        <v>0.3</v>
      </c>
      <c r="O70" s="32" t="s">
        <v>73</v>
      </c>
      <c r="P70" s="116"/>
      <c r="R70" s="31">
        <f t="shared" si="2"/>
        <v>0</v>
      </c>
      <c r="U70" s="51"/>
    </row>
    <row r="71" spans="2:21" s="11" customFormat="1" ht="18" customHeight="1">
      <c r="B71" s="39">
        <v>0</v>
      </c>
      <c r="C71" s="105" t="s">
        <v>74</v>
      </c>
      <c r="D71" s="47"/>
      <c r="E71" s="35"/>
      <c r="G71" s="44"/>
      <c r="H71" s="68">
        <v>2.8</v>
      </c>
      <c r="I71" s="31"/>
      <c r="J71" s="32" t="s">
        <v>75</v>
      </c>
      <c r="K71" s="116"/>
      <c r="M71" s="44">
        <f>IF(S$23=TRUE,0,G71)</f>
        <v>0</v>
      </c>
      <c r="N71" s="68">
        <v>0.3</v>
      </c>
      <c r="O71" s="32" t="s">
        <v>76</v>
      </c>
      <c r="P71" s="116"/>
      <c r="R71" s="31">
        <f t="shared" si="2"/>
        <v>0</v>
      </c>
      <c r="U71" s="51"/>
    </row>
    <row r="72" spans="2:21" s="11" customFormat="1" ht="18" customHeight="1">
      <c r="B72" s="39">
        <v>0</v>
      </c>
      <c r="C72" s="105" t="s">
        <v>77</v>
      </c>
      <c r="D72" s="47"/>
      <c r="E72" s="35"/>
      <c r="G72" s="44"/>
      <c r="H72" s="68">
        <v>2.8</v>
      </c>
      <c r="I72" s="31"/>
      <c r="J72" s="32" t="s">
        <v>78</v>
      </c>
      <c r="K72" s="116"/>
      <c r="M72" s="44">
        <f>IF(S$23=TRUE,0,G72)</f>
        <v>0</v>
      </c>
      <c r="N72" s="68">
        <v>0.3</v>
      </c>
      <c r="O72" s="32" t="s">
        <v>79</v>
      </c>
      <c r="P72" s="116"/>
      <c r="R72" s="31">
        <f t="shared" si="2"/>
        <v>0</v>
      </c>
      <c r="U72" s="51"/>
    </row>
    <row r="73" spans="2:21" s="11" customFormat="1" ht="18" customHeight="1">
      <c r="B73" s="39">
        <v>0</v>
      </c>
      <c r="C73" s="105" t="s">
        <v>80</v>
      </c>
      <c r="D73" s="47"/>
      <c r="E73" s="35"/>
      <c r="G73" s="44"/>
      <c r="H73" s="68">
        <v>2.8</v>
      </c>
      <c r="I73" s="31"/>
      <c r="J73" s="32" t="s">
        <v>81</v>
      </c>
      <c r="K73" s="116"/>
      <c r="M73" s="44">
        <f>IF(S$23=TRUE,0,G73)</f>
        <v>0</v>
      </c>
      <c r="N73" s="68">
        <v>0.3</v>
      </c>
      <c r="O73" s="32" t="s">
        <v>82</v>
      </c>
      <c r="P73" s="116"/>
      <c r="R73" s="31">
        <f t="shared" si="2"/>
        <v>0</v>
      </c>
      <c r="U73" s="51"/>
    </row>
    <row r="74" spans="2:21" s="11" customFormat="1" ht="18" customHeight="1">
      <c r="B74" s="39"/>
      <c r="C74" s="105" t="s">
        <v>83</v>
      </c>
      <c r="D74" s="47"/>
      <c r="E74" s="35"/>
      <c r="G74" s="44"/>
      <c r="H74" s="68">
        <v>2.8</v>
      </c>
      <c r="I74" s="31"/>
      <c r="J74" s="32" t="s">
        <v>84</v>
      </c>
      <c r="K74" s="116"/>
      <c r="M74" s="44">
        <f>IF(S$23=TRUE,0,G74)</f>
        <v>0</v>
      </c>
      <c r="N74" s="68">
        <v>0.3</v>
      </c>
      <c r="O74" s="32" t="s">
        <v>85</v>
      </c>
      <c r="P74" s="116"/>
      <c r="R74" s="31">
        <f t="shared" si="2"/>
        <v>0</v>
      </c>
      <c r="U74" s="51"/>
    </row>
    <row r="75" spans="2:21" s="11" customFormat="1" ht="18" customHeight="1">
      <c r="B75" s="39"/>
      <c r="C75" s="105" t="s">
        <v>86</v>
      </c>
      <c r="D75" s="47"/>
      <c r="E75" s="35"/>
      <c r="G75" s="44"/>
      <c r="H75" s="68">
        <v>2.8</v>
      </c>
      <c r="I75" s="31"/>
      <c r="J75" s="32" t="s">
        <v>87</v>
      </c>
      <c r="K75" s="116"/>
      <c r="M75" s="44">
        <f>IF(S$23=TRUE,0,G75)</f>
        <v>0</v>
      </c>
      <c r="N75" s="68">
        <v>0.3</v>
      </c>
      <c r="O75" s="32" t="s">
        <v>88</v>
      </c>
      <c r="P75" s="116"/>
      <c r="R75" s="31">
        <f t="shared" si="2"/>
        <v>0</v>
      </c>
      <c r="U75" s="51"/>
    </row>
    <row r="76" spans="2:21" s="11" customFormat="1" ht="18" customHeight="1">
      <c r="B76" s="39"/>
      <c r="C76" s="105" t="s">
        <v>89</v>
      </c>
      <c r="D76" s="47"/>
      <c r="E76" s="35"/>
      <c r="G76" s="44"/>
      <c r="H76" s="68">
        <v>2.8</v>
      </c>
      <c r="I76" s="31"/>
      <c r="J76" s="32" t="s">
        <v>90</v>
      </c>
      <c r="K76" s="116"/>
      <c r="M76" s="44">
        <f>IF(S$23=TRUE,0,G76)</f>
        <v>0</v>
      </c>
      <c r="N76" s="68">
        <v>0.3</v>
      </c>
      <c r="O76" s="32" t="s">
        <v>91</v>
      </c>
      <c r="P76" s="116"/>
      <c r="R76" s="31">
        <f t="shared" si="2"/>
        <v>0</v>
      </c>
      <c r="U76" s="51"/>
    </row>
    <row r="77" spans="2:21" s="11" customFormat="1">
      <c r="B77" s="40"/>
      <c r="C77" s="105" t="s">
        <v>92</v>
      </c>
      <c r="D77" s="47"/>
      <c r="E77" s="35"/>
      <c r="G77" s="44"/>
      <c r="H77" s="68">
        <v>2.8</v>
      </c>
      <c r="I77" s="31"/>
      <c r="J77" s="32" t="s">
        <v>93</v>
      </c>
      <c r="K77" s="116"/>
      <c r="M77" s="44">
        <f>IF(S$23=TRUE,0,G77)</f>
        <v>0</v>
      </c>
      <c r="N77" s="68">
        <v>0.3</v>
      </c>
      <c r="O77" s="32" t="s">
        <v>94</v>
      </c>
      <c r="P77" s="116"/>
      <c r="R77" s="31">
        <f t="shared" si="2"/>
        <v>0</v>
      </c>
      <c r="U77" s="51"/>
    </row>
    <row r="78" spans="2:21" s="11" customFormat="1" ht="18" customHeight="1">
      <c r="B78" s="40"/>
      <c r="C78" s="105" t="s">
        <v>95</v>
      </c>
      <c r="D78" s="47"/>
      <c r="E78" s="35"/>
      <c r="G78" s="44"/>
      <c r="H78" s="68">
        <v>4.0999999999999996</v>
      </c>
      <c r="I78" s="31"/>
      <c r="J78" s="32" t="s">
        <v>96</v>
      </c>
      <c r="K78" s="116"/>
      <c r="M78" s="44">
        <f>IF(S$23=TRUE,0,G78)</f>
        <v>0</v>
      </c>
      <c r="N78" s="68">
        <v>0.65</v>
      </c>
      <c r="O78" s="32" t="s">
        <v>97</v>
      </c>
      <c r="P78" s="116"/>
      <c r="R78" s="31">
        <f t="shared" si="2"/>
        <v>0</v>
      </c>
      <c r="U78" s="51"/>
    </row>
    <row r="79" spans="2:21" s="11" customFormat="1" ht="18" customHeight="1">
      <c r="B79" s="40"/>
      <c r="C79" s="77" t="s">
        <v>53</v>
      </c>
      <c r="D79" s="27"/>
      <c r="G79" s="28"/>
      <c r="H79" s="67"/>
      <c r="I79" s="29"/>
      <c r="J79" s="62"/>
      <c r="N79"/>
      <c r="R79" s="53"/>
      <c r="U79" s="50"/>
    </row>
    <row r="80" spans="2:21" s="11" customFormat="1" ht="18" customHeight="1">
      <c r="B80" s="40">
        <f>IF($I$23=TRUE,0,$N$13)</f>
        <v>0</v>
      </c>
      <c r="C80" s="78" t="s">
        <v>98</v>
      </c>
      <c r="D80" s="47"/>
      <c r="E80" s="35"/>
      <c r="G80" s="44">
        <f>B80</f>
        <v>0</v>
      </c>
      <c r="H80" s="68">
        <v>171</v>
      </c>
      <c r="I80" s="31"/>
      <c r="J80" s="32" t="s">
        <v>99</v>
      </c>
      <c r="K80" s="49" t="s">
        <v>57</v>
      </c>
      <c r="N80"/>
      <c r="R80" s="31">
        <f>(G80*H80)</f>
        <v>0</v>
      </c>
    </row>
    <row r="81" spans="2:21" s="11" customFormat="1">
      <c r="B81" s="40">
        <f>IF($I$31=TRUE,0,$N$13)</f>
        <v>0</v>
      </c>
      <c r="C81" s="78" t="s">
        <v>100</v>
      </c>
      <c r="D81" s="47"/>
      <c r="E81" s="35"/>
      <c r="G81" s="44">
        <f t="shared" ref="G81:G83" si="3">B81</f>
        <v>0</v>
      </c>
      <c r="H81" s="68">
        <v>47.9</v>
      </c>
      <c r="I81" s="31"/>
      <c r="J81" s="32" t="s">
        <v>101</v>
      </c>
      <c r="K81" s="48" t="s">
        <v>52</v>
      </c>
      <c r="N81"/>
      <c r="R81" s="31">
        <f>(G81*H81)</f>
        <v>0</v>
      </c>
      <c r="S81" s="3"/>
    </row>
    <row r="82" spans="2:21" s="11" customFormat="1">
      <c r="B82" s="11">
        <f t="shared" ref="B82" si="4">IF($I$23=TRUE,0,$N$13)</f>
        <v>0</v>
      </c>
      <c r="C82" s="78" t="s">
        <v>102</v>
      </c>
      <c r="D82" s="47"/>
      <c r="E82" s="35"/>
      <c r="G82" s="44">
        <f t="shared" si="3"/>
        <v>0</v>
      </c>
      <c r="H82" s="68">
        <v>61.4</v>
      </c>
      <c r="I82" s="31"/>
      <c r="J82" s="32" t="s">
        <v>103</v>
      </c>
      <c r="K82" s="48" t="s">
        <v>52</v>
      </c>
      <c r="N82"/>
      <c r="R82" s="31">
        <f>(G82*H82)</f>
        <v>0</v>
      </c>
    </row>
    <row r="83" spans="2:21" s="11" customFormat="1" ht="18" customHeight="1">
      <c r="B83" s="40">
        <f>IF($I$23=TRUE,0,$N$13)</f>
        <v>0</v>
      </c>
      <c r="C83" s="78" t="s">
        <v>104</v>
      </c>
      <c r="D83" s="47"/>
      <c r="E83" s="35"/>
      <c r="G83" s="44">
        <f t="shared" si="3"/>
        <v>0</v>
      </c>
      <c r="H83" s="68">
        <v>59</v>
      </c>
      <c r="I83" s="136"/>
      <c r="J83" s="32" t="s">
        <v>105</v>
      </c>
      <c r="K83" s="49" t="s">
        <v>57</v>
      </c>
      <c r="N83"/>
      <c r="R83" s="31">
        <f>(G83*H83)</f>
        <v>0</v>
      </c>
      <c r="U83" s="50"/>
    </row>
    <row r="84" spans="2:21" s="11" customFormat="1" ht="18" customHeight="1">
      <c r="B84" s="39">
        <v>0</v>
      </c>
      <c r="C84" s="70"/>
      <c r="H84"/>
      <c r="J84" s="62"/>
      <c r="N84"/>
      <c r="R84" s="53"/>
      <c r="U84" s="50"/>
    </row>
    <row r="85" spans="2:21" s="11" customFormat="1" ht="18" customHeight="1">
      <c r="B85" s="39">
        <v>0</v>
      </c>
      <c r="C85" s="76" t="s">
        <v>106</v>
      </c>
      <c r="D85" s="36"/>
      <c r="E85" s="36"/>
      <c r="F85" s="36"/>
      <c r="G85" s="140" t="s">
        <v>16</v>
      </c>
      <c r="H85" s="140"/>
      <c r="I85" s="140"/>
      <c r="J85" s="140"/>
      <c r="K85" s="140"/>
      <c r="L85" s="37"/>
      <c r="M85" s="141"/>
      <c r="N85" s="141"/>
      <c r="O85" s="141"/>
      <c r="P85" s="141"/>
      <c r="Q85" s="141"/>
      <c r="R85" s="92"/>
      <c r="U85" s="50"/>
    </row>
    <row r="86" spans="2:21" s="11" customFormat="1">
      <c r="C86" s="77" t="s">
        <v>294</v>
      </c>
      <c r="D86" s="27"/>
      <c r="G86" s="28"/>
      <c r="H86" s="67"/>
      <c r="I86" s="29"/>
      <c r="J86" s="62"/>
      <c r="N86"/>
    </row>
    <row r="87" spans="2:21" s="3" customFormat="1" ht="13.5" customHeight="1">
      <c r="B87" s="133">
        <f>IF(S$32=TRUE,0,D$14)</f>
        <v>0</v>
      </c>
      <c r="C87" s="90" t="s">
        <v>301</v>
      </c>
      <c r="D87" s="85"/>
      <c r="E87" s="88"/>
      <c r="F87" s="87"/>
      <c r="G87" s="133">
        <f>B87</f>
        <v>0</v>
      </c>
      <c r="H87" s="155">
        <v>37.9</v>
      </c>
      <c r="I87" s="89"/>
      <c r="J87" s="84" t="s">
        <v>291</v>
      </c>
      <c r="K87" s="97" t="s">
        <v>21</v>
      </c>
      <c r="L87" s="91"/>
      <c r="R87" s="31">
        <f>(G87*H87)</f>
        <v>0</v>
      </c>
    </row>
    <row r="88" spans="2:21" s="3" customFormat="1" ht="13.5" customHeight="1">
      <c r="B88" s="133">
        <f>IF(S$32=TRUE,D$14,0)</f>
        <v>0</v>
      </c>
      <c r="C88" s="90" t="s">
        <v>302</v>
      </c>
      <c r="D88" s="85"/>
      <c r="E88" s="88"/>
      <c r="F88" s="87"/>
      <c r="G88" s="133">
        <f>B88</f>
        <v>0</v>
      </c>
      <c r="H88" s="155">
        <v>33.1</v>
      </c>
      <c r="I88" s="89"/>
      <c r="J88" s="84" t="s">
        <v>304</v>
      </c>
      <c r="K88" s="97" t="s">
        <v>21</v>
      </c>
      <c r="L88" s="91"/>
      <c r="R88" s="31">
        <f>(G88*H88)</f>
        <v>0</v>
      </c>
    </row>
    <row r="89" spans="2:21" s="3" customFormat="1" ht="13.5" customHeight="1">
      <c r="C89" s="94" t="s">
        <v>282</v>
      </c>
      <c r="D89" s="95"/>
      <c r="H89" s="4"/>
      <c r="I89" s="4"/>
      <c r="L89" s="91"/>
    </row>
    <row r="90" spans="2:21" s="3" customFormat="1" ht="13.5" customHeight="1">
      <c r="C90" s="94"/>
      <c r="D90" s="95"/>
      <c r="H90" s="4"/>
      <c r="I90" s="4"/>
      <c r="L90" s="91"/>
    </row>
    <row r="91" spans="2:21" s="11" customFormat="1" ht="18" customHeight="1">
      <c r="B91" s="39">
        <v>0</v>
      </c>
      <c r="C91" s="100" t="s">
        <v>18</v>
      </c>
      <c r="D91" s="101"/>
      <c r="E91" s="102"/>
      <c r="G91" s="153" t="s">
        <v>16</v>
      </c>
      <c r="H91" s="140"/>
      <c r="I91" s="140"/>
      <c r="J91" s="140"/>
      <c r="K91" s="140"/>
      <c r="L91" s="36"/>
      <c r="M91" s="140" t="s">
        <v>17</v>
      </c>
      <c r="N91" s="140"/>
      <c r="O91" s="140"/>
      <c r="P91" s="140"/>
      <c r="Q91" s="142"/>
      <c r="R91" s="53"/>
      <c r="U91" s="50"/>
    </row>
    <row r="92" spans="2:21" s="11" customFormat="1" ht="18" customHeight="1">
      <c r="B92" s="39">
        <v>0</v>
      </c>
      <c r="C92" s="104" t="s">
        <v>107</v>
      </c>
      <c r="D92" s="47"/>
      <c r="E92" s="35"/>
      <c r="G92" s="44"/>
      <c r="H92" s="68">
        <v>3.45</v>
      </c>
      <c r="I92" s="31"/>
      <c r="J92" s="32" t="s">
        <v>108</v>
      </c>
      <c r="K92" s="116"/>
      <c r="M92" s="44">
        <f>IF(S$24=TRUE,0,G92)</f>
        <v>0</v>
      </c>
      <c r="N92" s="68">
        <v>0.45</v>
      </c>
      <c r="O92" s="32" t="s">
        <v>109</v>
      </c>
      <c r="P92" s="116"/>
      <c r="R92" s="31">
        <f t="shared" ref="R92:R100" si="5">(G92*H92)+(M92*N92)</f>
        <v>0</v>
      </c>
      <c r="U92" s="50"/>
    </row>
    <row r="93" spans="2:21" s="11" customFormat="1" ht="18" customHeight="1">
      <c r="B93" s="39">
        <v>0</v>
      </c>
      <c r="C93" s="104" t="s">
        <v>110</v>
      </c>
      <c r="D93" s="47"/>
      <c r="E93" s="35"/>
      <c r="G93" s="44"/>
      <c r="H93" s="68">
        <v>3.45</v>
      </c>
      <c r="I93" s="31"/>
      <c r="J93" s="61" t="s">
        <v>272</v>
      </c>
      <c r="K93" s="116"/>
      <c r="M93" s="44">
        <f t="shared" ref="M93:M101" si="6">IF(S$24=TRUE,0,G93)</f>
        <v>0</v>
      </c>
      <c r="N93" s="68">
        <v>0.45</v>
      </c>
      <c r="O93" s="32" t="s">
        <v>111</v>
      </c>
      <c r="P93" s="116"/>
      <c r="R93" s="31">
        <f t="shared" si="5"/>
        <v>0</v>
      </c>
      <c r="U93" s="50"/>
    </row>
    <row r="94" spans="2:21" s="11" customFormat="1" ht="18" customHeight="1">
      <c r="B94" s="39">
        <v>0</v>
      </c>
      <c r="C94" s="104" t="s">
        <v>112</v>
      </c>
      <c r="D94" s="47"/>
      <c r="E94" s="35"/>
      <c r="G94" s="44"/>
      <c r="H94" s="68">
        <v>3.45</v>
      </c>
      <c r="I94" s="31"/>
      <c r="J94" s="32" t="s">
        <v>113</v>
      </c>
      <c r="K94" s="116"/>
      <c r="M94" s="44">
        <f t="shared" si="6"/>
        <v>0</v>
      </c>
      <c r="N94" s="68">
        <v>0.45</v>
      </c>
      <c r="O94" s="32" t="s">
        <v>114</v>
      </c>
      <c r="P94" s="116"/>
      <c r="R94" s="31">
        <f t="shared" si="5"/>
        <v>0</v>
      </c>
      <c r="U94" s="50"/>
    </row>
    <row r="95" spans="2:21" s="11" customFormat="1" ht="18" customHeight="1">
      <c r="B95" s="39">
        <v>0</v>
      </c>
      <c r="C95" s="104" t="s">
        <v>115</v>
      </c>
      <c r="D95" s="47"/>
      <c r="E95" s="35"/>
      <c r="G95" s="44"/>
      <c r="H95" s="68">
        <v>3.45</v>
      </c>
      <c r="I95" s="31"/>
      <c r="J95" s="32" t="s">
        <v>116</v>
      </c>
      <c r="K95" s="116"/>
      <c r="M95" s="44">
        <f t="shared" si="6"/>
        <v>0</v>
      </c>
      <c r="N95" s="68">
        <v>0.45</v>
      </c>
      <c r="O95" s="32" t="s">
        <v>117</v>
      </c>
      <c r="P95" s="116"/>
      <c r="R95" s="31">
        <f t="shared" si="5"/>
        <v>0</v>
      </c>
      <c r="U95" s="50"/>
    </row>
    <row r="96" spans="2:21" s="11" customFormat="1" ht="18" customHeight="1">
      <c r="B96" s="39"/>
      <c r="C96" s="104" t="s">
        <v>118</v>
      </c>
      <c r="D96" s="47"/>
      <c r="E96" s="35"/>
      <c r="G96" s="44"/>
      <c r="H96" s="68">
        <v>3.45</v>
      </c>
      <c r="I96" s="31"/>
      <c r="J96" s="32" t="s">
        <v>119</v>
      </c>
      <c r="K96" s="116"/>
      <c r="M96" s="44">
        <f t="shared" si="6"/>
        <v>0</v>
      </c>
      <c r="N96" s="68">
        <v>0.45</v>
      </c>
      <c r="O96" s="32" t="s">
        <v>120</v>
      </c>
      <c r="P96" s="116"/>
      <c r="R96" s="31">
        <f t="shared" si="5"/>
        <v>0</v>
      </c>
      <c r="U96" s="50"/>
    </row>
    <row r="97" spans="2:21" s="11" customFormat="1" ht="18" customHeight="1">
      <c r="B97" s="39"/>
      <c r="C97" s="104" t="s">
        <v>121</v>
      </c>
      <c r="D97" s="47"/>
      <c r="E97" s="35"/>
      <c r="G97" s="44"/>
      <c r="H97" s="68">
        <v>3.45</v>
      </c>
      <c r="I97" s="31"/>
      <c r="J97" s="32" t="s">
        <v>122</v>
      </c>
      <c r="K97" s="116"/>
      <c r="M97" s="44">
        <f t="shared" si="6"/>
        <v>0</v>
      </c>
      <c r="N97" s="68">
        <v>0.45</v>
      </c>
      <c r="O97" s="32" t="s">
        <v>123</v>
      </c>
      <c r="P97" s="116"/>
      <c r="R97" s="31">
        <f t="shared" si="5"/>
        <v>0</v>
      </c>
      <c r="U97" s="50"/>
    </row>
    <row r="98" spans="2:21" s="11" customFormat="1" ht="18" customHeight="1">
      <c r="B98" s="39"/>
      <c r="C98" s="104" t="s">
        <v>124</v>
      </c>
      <c r="D98" s="47"/>
      <c r="E98" s="35"/>
      <c r="G98" s="44"/>
      <c r="H98" s="68">
        <v>3.45</v>
      </c>
      <c r="I98" s="31"/>
      <c r="J98" s="32" t="s">
        <v>125</v>
      </c>
      <c r="K98" s="116"/>
      <c r="M98" s="44">
        <f t="shared" si="6"/>
        <v>0</v>
      </c>
      <c r="N98" s="68">
        <v>0.45</v>
      </c>
      <c r="O98" s="32" t="s">
        <v>126</v>
      </c>
      <c r="P98" s="116"/>
      <c r="R98" s="31">
        <f t="shared" si="5"/>
        <v>0</v>
      </c>
      <c r="U98" s="50"/>
    </row>
    <row r="99" spans="2:21" s="11" customFormat="1" ht="18" customHeight="1">
      <c r="B99" s="39"/>
      <c r="C99" s="104" t="s">
        <v>127</v>
      </c>
      <c r="D99" s="47"/>
      <c r="E99" s="35"/>
      <c r="G99" s="44"/>
      <c r="H99" s="68">
        <v>3.45</v>
      </c>
      <c r="I99" s="31"/>
      <c r="J99" s="32" t="s">
        <v>128</v>
      </c>
      <c r="K99" s="116"/>
      <c r="M99" s="44">
        <f t="shared" si="6"/>
        <v>0</v>
      </c>
      <c r="N99" s="68">
        <v>0.45</v>
      </c>
      <c r="O99" s="32" t="s">
        <v>129</v>
      </c>
      <c r="P99" s="116"/>
      <c r="R99" s="31">
        <f t="shared" si="5"/>
        <v>0</v>
      </c>
      <c r="U99" s="51"/>
    </row>
    <row r="100" spans="2:21" s="11" customFormat="1">
      <c r="B100" s="40"/>
      <c r="C100" s="104" t="s">
        <v>130</v>
      </c>
      <c r="D100" s="47"/>
      <c r="E100" s="35"/>
      <c r="G100" s="44"/>
      <c r="H100" s="68">
        <v>5.3</v>
      </c>
      <c r="I100" s="31"/>
      <c r="J100" s="32" t="s">
        <v>131</v>
      </c>
      <c r="K100" s="116"/>
      <c r="M100" s="44">
        <f t="shared" si="6"/>
        <v>0</v>
      </c>
      <c r="N100" s="68">
        <v>0.65</v>
      </c>
      <c r="O100" s="32" t="s">
        <v>132</v>
      </c>
      <c r="P100" s="116"/>
      <c r="R100" s="31">
        <f t="shared" si="5"/>
        <v>0</v>
      </c>
      <c r="U100" s="51"/>
    </row>
    <row r="101" spans="2:21" s="11" customFormat="1" ht="18" customHeight="1">
      <c r="B101" s="40"/>
      <c r="C101" s="104" t="s">
        <v>133</v>
      </c>
      <c r="D101" s="47"/>
      <c r="E101" s="35"/>
      <c r="G101" s="44"/>
      <c r="H101" s="68">
        <v>10.9</v>
      </c>
      <c r="I101" s="31"/>
      <c r="J101" s="32" t="s">
        <v>134</v>
      </c>
      <c r="K101" s="116"/>
      <c r="M101" s="44">
        <f t="shared" si="6"/>
        <v>0</v>
      </c>
      <c r="N101" s="68">
        <v>0.45</v>
      </c>
      <c r="O101" s="32" t="s">
        <v>135</v>
      </c>
      <c r="P101" s="116"/>
      <c r="R101" s="31">
        <f>(G101*H101)+(M100*N101)</f>
        <v>0</v>
      </c>
      <c r="U101" s="51"/>
    </row>
    <row r="102" spans="2:21" s="11" customFormat="1" ht="18" customHeight="1">
      <c r="B102" s="40"/>
      <c r="C102" s="77" t="s">
        <v>53</v>
      </c>
      <c r="D102" s="27"/>
      <c r="G102" s="28"/>
      <c r="H102" s="67"/>
      <c r="I102" s="29"/>
      <c r="J102" s="62"/>
      <c r="N102"/>
      <c r="R102" s="53"/>
      <c r="U102" s="50"/>
    </row>
    <row r="103" spans="2:21" s="11" customFormat="1" ht="18" customHeight="1">
      <c r="B103" s="40">
        <f>IF($I$24=TRUE,0,$N$14)</f>
        <v>0</v>
      </c>
      <c r="C103" s="78" t="s">
        <v>136</v>
      </c>
      <c r="D103" s="47"/>
      <c r="E103" s="35"/>
      <c r="G103" s="44">
        <f>B103</f>
        <v>0</v>
      </c>
      <c r="H103" s="68">
        <v>171</v>
      </c>
      <c r="I103" s="31"/>
      <c r="J103" s="32" t="s">
        <v>137</v>
      </c>
      <c r="K103" s="49" t="s">
        <v>57</v>
      </c>
      <c r="N103"/>
      <c r="R103" s="31">
        <f>(G103*H103)</f>
        <v>0</v>
      </c>
      <c r="U103" s="51"/>
    </row>
    <row r="104" spans="2:21" s="11" customFormat="1">
      <c r="B104" s="40">
        <f>IF($I$32=TRUE,0,$N$14)</f>
        <v>0</v>
      </c>
      <c r="C104" s="78" t="s">
        <v>138</v>
      </c>
      <c r="D104" s="47"/>
      <c r="E104" s="35"/>
      <c r="G104" s="44">
        <f t="shared" ref="G104:G106" si="7">B104</f>
        <v>0</v>
      </c>
      <c r="H104" s="68">
        <v>47.9</v>
      </c>
      <c r="I104" s="31"/>
      <c r="J104" s="32" t="s">
        <v>139</v>
      </c>
      <c r="K104" s="48" t="s">
        <v>52</v>
      </c>
      <c r="N104"/>
      <c r="R104" s="31">
        <f>(G104*H104)</f>
        <v>0</v>
      </c>
      <c r="S104" s="3"/>
      <c r="U104" s="51"/>
    </row>
    <row r="105" spans="2:21" s="11" customFormat="1">
      <c r="C105" s="78" t="s">
        <v>140</v>
      </c>
      <c r="D105" s="47"/>
      <c r="E105" s="35"/>
      <c r="G105" s="44">
        <f t="shared" si="7"/>
        <v>0</v>
      </c>
      <c r="H105" s="68">
        <v>61.4</v>
      </c>
      <c r="I105" s="31"/>
      <c r="J105" s="32" t="s">
        <v>141</v>
      </c>
      <c r="K105" s="48" t="s">
        <v>52</v>
      </c>
      <c r="N105"/>
      <c r="R105" s="31">
        <f>(G105*H105)</f>
        <v>0</v>
      </c>
      <c r="U105" s="51"/>
    </row>
    <row r="106" spans="2:21" s="11" customFormat="1" ht="18" customHeight="1">
      <c r="B106" s="40">
        <f>IF($I$24=TRUE,0,$N$14)</f>
        <v>0</v>
      </c>
      <c r="C106" s="78" t="s">
        <v>142</v>
      </c>
      <c r="D106" s="47"/>
      <c r="E106" s="35"/>
      <c r="G106" s="44">
        <f t="shared" si="7"/>
        <v>0</v>
      </c>
      <c r="H106" s="68">
        <v>76.599999999999994</v>
      </c>
      <c r="I106" s="136"/>
      <c r="J106" s="32" t="s">
        <v>143</v>
      </c>
      <c r="K106" s="49" t="s">
        <v>57</v>
      </c>
      <c r="N106"/>
      <c r="R106" s="31">
        <f>(G106*H106)</f>
        <v>0</v>
      </c>
      <c r="U106" s="51"/>
    </row>
    <row r="107" spans="2:21" s="11" customFormat="1" ht="18" customHeight="1">
      <c r="B107" s="39">
        <v>0</v>
      </c>
      <c r="C107" s="70"/>
      <c r="H107"/>
      <c r="J107" s="62"/>
      <c r="N107"/>
      <c r="R107" s="53"/>
      <c r="U107" s="51"/>
    </row>
    <row r="108" spans="2:21" s="11" customFormat="1" ht="18" customHeight="1">
      <c r="B108" s="39">
        <v>0</v>
      </c>
      <c r="C108" s="76" t="s">
        <v>144</v>
      </c>
      <c r="D108" s="36"/>
      <c r="E108" s="36"/>
      <c r="F108" s="36"/>
      <c r="G108" s="140" t="s">
        <v>16</v>
      </c>
      <c r="H108" s="140"/>
      <c r="I108" s="140"/>
      <c r="J108" s="140"/>
      <c r="K108" s="142"/>
      <c r="L108" s="92"/>
      <c r="M108" s="141"/>
      <c r="N108" s="141"/>
      <c r="O108" s="141"/>
      <c r="P108" s="141"/>
      <c r="Q108" s="141"/>
      <c r="R108" s="93"/>
      <c r="U108" s="51"/>
    </row>
    <row r="109" spans="2:21" s="11" customFormat="1" ht="18.95" customHeight="1">
      <c r="B109" s="39">
        <v>0</v>
      </c>
      <c r="C109" s="77" t="s">
        <v>294</v>
      </c>
      <c r="D109" s="27"/>
      <c r="G109" s="28"/>
      <c r="H109" s="67"/>
      <c r="I109" s="29"/>
      <c r="J109" s="62"/>
      <c r="N109"/>
      <c r="R109" s="53"/>
      <c r="U109" s="51"/>
    </row>
    <row r="110" spans="2:21" s="3" customFormat="1" ht="13.5" customHeight="1">
      <c r="B110" s="44">
        <f>IF(S$33=TRUE,0,D$15)</f>
        <v>0</v>
      </c>
      <c r="C110" s="90" t="s">
        <v>295</v>
      </c>
      <c r="D110" s="85"/>
      <c r="E110" s="88"/>
      <c r="F110" s="87"/>
      <c r="G110" s="44">
        <f>B110</f>
        <v>0</v>
      </c>
      <c r="H110" s="155">
        <v>37.9</v>
      </c>
      <c r="I110" s="89"/>
      <c r="J110" s="108" t="s">
        <v>303</v>
      </c>
      <c r="K110" s="97" t="s">
        <v>21</v>
      </c>
      <c r="L110" s="91"/>
      <c r="R110" s="31">
        <f>(G110*H110)</f>
        <v>0</v>
      </c>
    </row>
    <row r="111" spans="2:21" s="3" customFormat="1" ht="13.5" customHeight="1">
      <c r="B111" s="84">
        <f>IF(S$33=TRUE,D$15,0)</f>
        <v>0</v>
      </c>
      <c r="C111" s="90" t="s">
        <v>296</v>
      </c>
      <c r="D111" s="85"/>
      <c r="E111" s="88"/>
      <c r="F111" s="87"/>
      <c r="G111" s="44">
        <f>B111</f>
        <v>0</v>
      </c>
      <c r="H111" s="155">
        <v>33.1</v>
      </c>
      <c r="I111" s="89"/>
      <c r="J111" s="107" t="s">
        <v>292</v>
      </c>
      <c r="K111" s="97" t="s">
        <v>21</v>
      </c>
      <c r="L111" s="91"/>
      <c r="R111" s="31">
        <f>(G111*H111)</f>
        <v>0</v>
      </c>
    </row>
    <row r="112" spans="2:21" s="3" customFormat="1" ht="13.5" customHeight="1">
      <c r="C112" s="94" t="s">
        <v>282</v>
      </c>
      <c r="D112" s="95"/>
      <c r="H112" s="4"/>
      <c r="I112" s="4"/>
      <c r="L112" s="91"/>
    </row>
    <row r="113" spans="2:21" s="3" customFormat="1" ht="13.5" customHeight="1">
      <c r="C113" s="94"/>
      <c r="D113" s="95"/>
      <c r="H113" s="4"/>
      <c r="I113" s="4"/>
      <c r="L113" s="91"/>
    </row>
    <row r="114" spans="2:21" s="3" customFormat="1" ht="13.5" customHeight="1">
      <c r="C114" s="77" t="s">
        <v>18</v>
      </c>
      <c r="D114" s="106"/>
      <c r="E114" s="86"/>
      <c r="G114" s="153" t="s">
        <v>16</v>
      </c>
      <c r="H114" s="140"/>
      <c r="I114" s="140"/>
      <c r="J114" s="140"/>
      <c r="K114" s="140"/>
      <c r="L114" s="36"/>
      <c r="M114" s="140" t="s">
        <v>17</v>
      </c>
      <c r="N114" s="140"/>
      <c r="O114" s="140"/>
      <c r="P114" s="140"/>
      <c r="Q114" s="142"/>
    </row>
    <row r="115" spans="2:21" s="11" customFormat="1" ht="18.95" customHeight="1">
      <c r="B115" s="39">
        <v>0</v>
      </c>
      <c r="C115" s="104" t="s">
        <v>145</v>
      </c>
      <c r="D115" s="47"/>
      <c r="E115" s="35"/>
      <c r="G115" s="44"/>
      <c r="H115" s="68">
        <v>3.45</v>
      </c>
      <c r="I115" s="31"/>
      <c r="J115" s="32" t="s">
        <v>146</v>
      </c>
      <c r="K115" s="116"/>
      <c r="M115" s="44">
        <f>IF(S$25=TRUE,0,G115)</f>
        <v>0</v>
      </c>
      <c r="N115" s="68">
        <v>0.45</v>
      </c>
      <c r="O115" s="32" t="s">
        <v>147</v>
      </c>
      <c r="P115" s="116"/>
      <c r="R115" s="31">
        <f t="shared" ref="R115:R124" si="8">(G115*H115)+(M115*N115)</f>
        <v>0</v>
      </c>
      <c r="U115" s="51"/>
    </row>
    <row r="116" spans="2:21" s="11" customFormat="1" ht="18.95" customHeight="1">
      <c r="B116" s="39">
        <v>0</v>
      </c>
      <c r="C116" s="104" t="s">
        <v>148</v>
      </c>
      <c r="D116" s="47"/>
      <c r="E116" s="35"/>
      <c r="G116" s="44"/>
      <c r="H116" s="68">
        <v>3.45</v>
      </c>
      <c r="I116" s="31"/>
      <c r="J116" s="32" t="s">
        <v>149</v>
      </c>
      <c r="K116" s="116"/>
      <c r="M116" s="44">
        <f t="shared" ref="M116:M124" si="9">IF(S$25=TRUE,0,G116)</f>
        <v>0</v>
      </c>
      <c r="N116" s="68">
        <v>0.45</v>
      </c>
      <c r="O116" s="32" t="s">
        <v>150</v>
      </c>
      <c r="P116" s="116"/>
      <c r="R116" s="31">
        <f t="shared" si="8"/>
        <v>0</v>
      </c>
      <c r="U116" s="51"/>
    </row>
    <row r="117" spans="2:21" s="11" customFormat="1" ht="18" customHeight="1">
      <c r="B117" s="39">
        <v>0</v>
      </c>
      <c r="C117" s="104" t="s">
        <v>151</v>
      </c>
      <c r="D117" s="47"/>
      <c r="E117" s="35"/>
      <c r="G117" s="44"/>
      <c r="H117" s="68">
        <v>3.45</v>
      </c>
      <c r="I117" s="31"/>
      <c r="J117" s="32" t="s">
        <v>152</v>
      </c>
      <c r="K117" s="116"/>
      <c r="M117" s="44">
        <f t="shared" si="9"/>
        <v>0</v>
      </c>
      <c r="N117" s="68">
        <v>0.45</v>
      </c>
      <c r="O117" s="32" t="s">
        <v>153</v>
      </c>
      <c r="P117" s="116"/>
      <c r="R117" s="31">
        <f t="shared" si="8"/>
        <v>0</v>
      </c>
    </row>
    <row r="118" spans="2:21" s="11" customFormat="1" ht="18" customHeight="1">
      <c r="B118" s="39">
        <v>0</v>
      </c>
      <c r="C118" s="104" t="s">
        <v>154</v>
      </c>
      <c r="D118" s="47"/>
      <c r="E118" s="35"/>
      <c r="G118" s="44"/>
      <c r="H118" s="68">
        <v>3.45</v>
      </c>
      <c r="I118" s="31"/>
      <c r="J118" s="32" t="s">
        <v>155</v>
      </c>
      <c r="K118" s="116"/>
      <c r="M118" s="44">
        <f t="shared" si="9"/>
        <v>0</v>
      </c>
      <c r="N118" s="68">
        <v>0.45</v>
      </c>
      <c r="O118" s="32" t="s">
        <v>156</v>
      </c>
      <c r="P118" s="116"/>
      <c r="R118" s="31">
        <f t="shared" si="8"/>
        <v>0</v>
      </c>
      <c r="U118" s="52"/>
    </row>
    <row r="119" spans="2:21" s="11" customFormat="1" ht="18" customHeight="1">
      <c r="B119" s="39"/>
      <c r="C119" s="104" t="s">
        <v>157</v>
      </c>
      <c r="D119" s="47"/>
      <c r="E119" s="35"/>
      <c r="G119" s="44"/>
      <c r="H119" s="68">
        <v>3.45</v>
      </c>
      <c r="I119" s="31"/>
      <c r="J119" s="32" t="s">
        <v>158</v>
      </c>
      <c r="K119" s="116"/>
      <c r="M119" s="44">
        <f t="shared" si="9"/>
        <v>0</v>
      </c>
      <c r="N119" s="68">
        <v>0.45</v>
      </c>
      <c r="O119" s="32" t="s">
        <v>159</v>
      </c>
      <c r="P119" s="116"/>
      <c r="R119" s="31">
        <f t="shared" si="8"/>
        <v>0</v>
      </c>
      <c r="U119" s="51"/>
    </row>
    <row r="120" spans="2:21" s="11" customFormat="1" ht="18" customHeight="1">
      <c r="B120" s="39"/>
      <c r="C120" s="104" t="s">
        <v>160</v>
      </c>
      <c r="D120" s="47"/>
      <c r="E120" s="35"/>
      <c r="G120" s="44"/>
      <c r="H120" s="68">
        <v>3.45</v>
      </c>
      <c r="I120" s="31"/>
      <c r="J120" s="32" t="s">
        <v>161</v>
      </c>
      <c r="K120" s="116"/>
      <c r="M120" s="44">
        <f t="shared" si="9"/>
        <v>0</v>
      </c>
      <c r="N120" s="68">
        <v>0.45</v>
      </c>
      <c r="O120" s="32" t="s">
        <v>162</v>
      </c>
      <c r="P120" s="116"/>
      <c r="R120" s="31">
        <f t="shared" si="8"/>
        <v>0</v>
      </c>
      <c r="U120" s="52"/>
    </row>
    <row r="121" spans="2:21" s="11" customFormat="1" ht="18" customHeight="1">
      <c r="B121" s="39"/>
      <c r="C121" s="104" t="s">
        <v>163</v>
      </c>
      <c r="D121" s="47"/>
      <c r="E121" s="35"/>
      <c r="G121" s="44"/>
      <c r="H121" s="68">
        <v>3.45</v>
      </c>
      <c r="I121" s="31"/>
      <c r="J121" s="32" t="s">
        <v>164</v>
      </c>
      <c r="K121" s="116"/>
      <c r="M121" s="44">
        <f t="shared" si="9"/>
        <v>0</v>
      </c>
      <c r="N121" s="68">
        <v>0.45</v>
      </c>
      <c r="O121" s="32" t="s">
        <v>165</v>
      </c>
      <c r="P121" s="116"/>
      <c r="R121" s="31">
        <f t="shared" si="8"/>
        <v>0</v>
      </c>
      <c r="U121" s="51"/>
    </row>
    <row r="122" spans="2:21" s="11" customFormat="1" ht="18" customHeight="1">
      <c r="B122" s="39"/>
      <c r="C122" s="104" t="s">
        <v>166</v>
      </c>
      <c r="D122" s="47"/>
      <c r="E122" s="35"/>
      <c r="G122" s="44"/>
      <c r="H122" s="68">
        <v>3.45</v>
      </c>
      <c r="I122" s="31"/>
      <c r="J122" s="32" t="s">
        <v>167</v>
      </c>
      <c r="K122" s="116"/>
      <c r="M122" s="44">
        <f t="shared" si="9"/>
        <v>0</v>
      </c>
      <c r="N122" s="68">
        <v>0.45</v>
      </c>
      <c r="O122" s="32" t="s">
        <v>168</v>
      </c>
      <c r="P122" s="116"/>
      <c r="R122" s="31">
        <f t="shared" si="8"/>
        <v>0</v>
      </c>
      <c r="U122" s="51"/>
    </row>
    <row r="123" spans="2:21" s="11" customFormat="1">
      <c r="B123" s="40"/>
      <c r="C123" s="104" t="s">
        <v>169</v>
      </c>
      <c r="D123" s="47"/>
      <c r="E123" s="30"/>
      <c r="G123" s="44"/>
      <c r="H123" s="68">
        <v>5.3</v>
      </c>
      <c r="I123" s="31"/>
      <c r="J123" s="32" t="s">
        <v>170</v>
      </c>
      <c r="K123" s="116"/>
      <c r="M123" s="44">
        <f t="shared" si="9"/>
        <v>0</v>
      </c>
      <c r="N123" s="68">
        <v>0.65</v>
      </c>
      <c r="O123" s="32" t="s">
        <v>171</v>
      </c>
      <c r="P123" s="116"/>
      <c r="R123" s="31">
        <f t="shared" si="8"/>
        <v>0</v>
      </c>
      <c r="U123" s="51"/>
    </row>
    <row r="124" spans="2:21" s="11" customFormat="1" ht="18" customHeight="1">
      <c r="B124" s="40"/>
      <c r="C124" s="104" t="s">
        <v>172</v>
      </c>
      <c r="D124" s="47"/>
      <c r="E124" s="35"/>
      <c r="G124" s="44"/>
      <c r="H124" s="69">
        <v>10.9</v>
      </c>
      <c r="I124" s="31"/>
      <c r="J124" s="32" t="s">
        <v>173</v>
      </c>
      <c r="K124" s="116"/>
      <c r="M124" s="44">
        <f t="shared" si="9"/>
        <v>0</v>
      </c>
      <c r="N124" s="68">
        <v>0.45</v>
      </c>
      <c r="O124" s="32" t="s">
        <v>174</v>
      </c>
      <c r="P124" s="116"/>
      <c r="R124" s="31">
        <f t="shared" si="8"/>
        <v>0</v>
      </c>
      <c r="U124" s="51"/>
    </row>
    <row r="125" spans="2:21" s="11" customFormat="1" ht="18" customHeight="1">
      <c r="B125" s="40"/>
      <c r="C125" s="77" t="s">
        <v>53</v>
      </c>
      <c r="D125" s="27"/>
      <c r="G125" s="28"/>
      <c r="H125" s="67"/>
      <c r="I125" s="29"/>
      <c r="J125" s="62"/>
      <c r="N125"/>
      <c r="R125" s="53"/>
      <c r="U125" s="50"/>
    </row>
    <row r="126" spans="2:21" s="11" customFormat="1" ht="18" customHeight="1">
      <c r="B126" s="40">
        <f>IF($I$25=TRUE,0,$N$15)</f>
        <v>0</v>
      </c>
      <c r="C126" s="78" t="s">
        <v>175</v>
      </c>
      <c r="D126" s="47"/>
      <c r="E126" s="35"/>
      <c r="G126" s="44">
        <f>B126</f>
        <v>0</v>
      </c>
      <c r="H126" s="68">
        <v>171</v>
      </c>
      <c r="I126" s="31"/>
      <c r="J126" s="32" t="s">
        <v>176</v>
      </c>
      <c r="K126" s="49" t="s">
        <v>57</v>
      </c>
      <c r="N126"/>
      <c r="R126" s="31">
        <f>(G126*H126)</f>
        <v>0</v>
      </c>
      <c r="U126" s="51"/>
    </row>
    <row r="127" spans="2:21" s="11" customFormat="1">
      <c r="B127" s="40">
        <f>IF($I$33=TRUE,0,$N$15)</f>
        <v>0</v>
      </c>
      <c r="C127" s="78" t="s">
        <v>177</v>
      </c>
      <c r="D127" s="47"/>
      <c r="E127" s="35"/>
      <c r="G127" s="44">
        <f t="shared" ref="G127:G129" si="10">B127</f>
        <v>0</v>
      </c>
      <c r="H127" s="68">
        <v>47.9</v>
      </c>
      <c r="I127" s="31"/>
      <c r="J127" s="32" t="s">
        <v>178</v>
      </c>
      <c r="K127" s="48" t="s">
        <v>52</v>
      </c>
      <c r="N127"/>
      <c r="R127" s="31">
        <f>(G127*H127)</f>
        <v>0</v>
      </c>
      <c r="S127" s="3"/>
      <c r="U127" s="51"/>
    </row>
    <row r="128" spans="2:21" s="11" customFormat="1">
      <c r="C128" s="78" t="s">
        <v>179</v>
      </c>
      <c r="D128" s="47"/>
      <c r="E128" s="35"/>
      <c r="G128" s="44">
        <f t="shared" si="10"/>
        <v>0</v>
      </c>
      <c r="H128" s="68">
        <v>61.4</v>
      </c>
      <c r="I128" s="31"/>
      <c r="J128" s="32" t="s">
        <v>180</v>
      </c>
      <c r="K128" s="48" t="s">
        <v>52</v>
      </c>
      <c r="N128"/>
      <c r="R128" s="31">
        <f>(G128*H128)</f>
        <v>0</v>
      </c>
      <c r="U128" s="51"/>
    </row>
    <row r="129" spans="2:21" s="11" customFormat="1" ht="18" customHeight="1">
      <c r="B129" s="40">
        <f>IF($I$25=TRUE,0,$N$15)</f>
        <v>0</v>
      </c>
      <c r="C129" s="78" t="s">
        <v>181</v>
      </c>
      <c r="D129" s="47"/>
      <c r="E129" s="35"/>
      <c r="G129" s="44">
        <f t="shared" si="10"/>
        <v>0</v>
      </c>
      <c r="H129" s="68">
        <v>76.599999999999994</v>
      </c>
      <c r="I129" s="136"/>
      <c r="J129" s="32" t="s">
        <v>182</v>
      </c>
      <c r="K129" s="49" t="s">
        <v>57</v>
      </c>
      <c r="N129"/>
      <c r="R129" s="31">
        <f>(G129*H129)</f>
        <v>0</v>
      </c>
      <c r="U129" s="51"/>
    </row>
    <row r="130" spans="2:21" s="11" customFormat="1" ht="18" customHeight="1">
      <c r="B130" s="39">
        <v>0</v>
      </c>
      <c r="C130" s="70"/>
      <c r="H130"/>
      <c r="J130" s="62"/>
      <c r="N130"/>
      <c r="R130" s="53"/>
      <c r="U130" s="51"/>
    </row>
    <row r="131" spans="2:21" s="11" customFormat="1" ht="18" customHeight="1">
      <c r="B131" s="39">
        <v>0</v>
      </c>
      <c r="C131" s="76" t="s">
        <v>183</v>
      </c>
      <c r="D131" s="36"/>
      <c r="E131" s="36"/>
      <c r="F131" s="36"/>
      <c r="G131" s="140" t="s">
        <v>16</v>
      </c>
      <c r="H131" s="140"/>
      <c r="I131" s="140"/>
      <c r="J131" s="140"/>
      <c r="K131" s="140"/>
      <c r="L131" s="37"/>
      <c r="M131" s="141"/>
      <c r="N131" s="141"/>
      <c r="O131" s="141"/>
      <c r="P131" s="141"/>
      <c r="Q131" s="141"/>
      <c r="R131" s="92"/>
      <c r="U131" s="51"/>
    </row>
    <row r="132" spans="2:21" s="11" customFormat="1" ht="18" customHeight="1">
      <c r="B132" s="39">
        <v>0</v>
      </c>
      <c r="C132" s="77" t="s">
        <v>294</v>
      </c>
      <c r="D132" s="27"/>
      <c r="G132" s="28"/>
      <c r="H132" s="67"/>
      <c r="I132" s="29"/>
      <c r="J132" s="62"/>
      <c r="N132"/>
      <c r="R132" s="53"/>
      <c r="U132" s="51"/>
    </row>
    <row r="133" spans="2:21" s="3" customFormat="1" ht="13.5" customHeight="1">
      <c r="B133" s="44">
        <f>IF(S$34=TRUE,0,D$16)</f>
        <v>0</v>
      </c>
      <c r="C133" s="90" t="s">
        <v>299</v>
      </c>
      <c r="D133" s="85"/>
      <c r="E133" s="88"/>
      <c r="F133" s="87"/>
      <c r="G133" s="44">
        <f>B133</f>
        <v>0</v>
      </c>
      <c r="H133" s="155">
        <v>37.9</v>
      </c>
      <c r="I133" s="89"/>
      <c r="J133" s="84" t="s">
        <v>305</v>
      </c>
      <c r="K133" s="97" t="s">
        <v>21</v>
      </c>
      <c r="L133" s="91"/>
      <c r="R133" s="31">
        <f>(G133*H133)</f>
        <v>0</v>
      </c>
    </row>
    <row r="134" spans="2:21" s="3" customFormat="1" ht="13.5" customHeight="1">
      <c r="B134" s="84">
        <f>IF(S$34=TRUE,D$16,0)</f>
        <v>0</v>
      </c>
      <c r="C134" s="90" t="s">
        <v>300</v>
      </c>
      <c r="D134" s="85"/>
      <c r="E134" s="88"/>
      <c r="F134" s="87"/>
      <c r="G134" s="44">
        <f>B134</f>
        <v>0</v>
      </c>
      <c r="H134" s="155">
        <v>33.1</v>
      </c>
      <c r="I134" s="89"/>
      <c r="J134" s="84" t="s">
        <v>214</v>
      </c>
      <c r="K134" s="99" t="s">
        <v>21</v>
      </c>
      <c r="L134" s="91"/>
      <c r="R134" s="31">
        <f>(G134*H134)</f>
        <v>0</v>
      </c>
    </row>
    <row r="135" spans="2:21" s="3" customFormat="1" ht="13.5" customHeight="1">
      <c r="C135" s="94" t="s">
        <v>282</v>
      </c>
      <c r="D135" s="95"/>
      <c r="H135" s="4"/>
      <c r="I135" s="4"/>
      <c r="L135" s="91"/>
    </row>
    <row r="136" spans="2:21" s="3" customFormat="1" ht="13.5" customHeight="1">
      <c r="C136" s="94"/>
      <c r="D136" s="95"/>
      <c r="H136" s="4"/>
      <c r="I136" s="4"/>
      <c r="L136" s="91"/>
    </row>
    <row r="137" spans="2:21" s="3" customFormat="1" ht="13.5" customHeight="1">
      <c r="C137" s="77" t="s">
        <v>18</v>
      </c>
      <c r="D137" s="106"/>
      <c r="G137" s="154" t="s">
        <v>16</v>
      </c>
      <c r="H137" s="150"/>
      <c r="I137" s="150"/>
      <c r="J137" s="150"/>
      <c r="K137" s="96"/>
      <c r="L137" s="150" t="s">
        <v>17</v>
      </c>
      <c r="M137" s="150"/>
      <c r="N137" s="150"/>
      <c r="O137" s="150"/>
      <c r="P137" s="151"/>
    </row>
    <row r="138" spans="2:21" s="11" customFormat="1" ht="18" customHeight="1">
      <c r="B138" s="39">
        <v>0</v>
      </c>
      <c r="C138" s="98" t="s">
        <v>184</v>
      </c>
      <c r="D138" s="47"/>
      <c r="E138" s="35"/>
      <c r="G138" s="44"/>
      <c r="H138" s="68">
        <v>3.45</v>
      </c>
      <c r="I138" s="31"/>
      <c r="J138" s="32" t="s">
        <v>185</v>
      </c>
      <c r="K138" s="116"/>
      <c r="M138" s="44">
        <f>IF(S$26=TRUE,0,G138)</f>
        <v>0</v>
      </c>
      <c r="N138" s="68">
        <v>0.45</v>
      </c>
      <c r="O138" s="32" t="s">
        <v>186</v>
      </c>
      <c r="P138" s="116"/>
      <c r="R138" s="31">
        <f t="shared" ref="R138:R147" si="11">(G138*H138)+(M138*N138)</f>
        <v>0</v>
      </c>
      <c r="U138" s="51"/>
    </row>
    <row r="139" spans="2:21" s="11" customFormat="1" ht="18" customHeight="1">
      <c r="B139" s="39">
        <v>0</v>
      </c>
      <c r="C139" s="98" t="s">
        <v>187</v>
      </c>
      <c r="D139" s="47"/>
      <c r="E139" s="35"/>
      <c r="G139" s="44"/>
      <c r="H139" s="68">
        <v>3.45</v>
      </c>
      <c r="I139" s="31"/>
      <c r="J139" s="32" t="s">
        <v>188</v>
      </c>
      <c r="K139" s="116"/>
      <c r="M139" s="44">
        <f t="shared" ref="M139:M147" si="12">IF(S$26=TRUE,0,G139)</f>
        <v>0</v>
      </c>
      <c r="N139" s="68">
        <v>0.45</v>
      </c>
      <c r="O139" s="32" t="s">
        <v>189</v>
      </c>
      <c r="P139" s="116"/>
      <c r="R139" s="31">
        <f t="shared" si="11"/>
        <v>0</v>
      </c>
      <c r="U139" s="51"/>
    </row>
    <row r="140" spans="2:21" s="11" customFormat="1" ht="18" customHeight="1">
      <c r="B140" s="39">
        <v>0</v>
      </c>
      <c r="C140" s="98" t="s">
        <v>190</v>
      </c>
      <c r="D140" s="47"/>
      <c r="E140" s="35"/>
      <c r="G140" s="44"/>
      <c r="H140" s="68">
        <v>3.45</v>
      </c>
      <c r="I140" s="31"/>
      <c r="J140" s="32" t="s">
        <v>191</v>
      </c>
      <c r="K140" s="116"/>
      <c r="M140" s="44">
        <f t="shared" si="12"/>
        <v>0</v>
      </c>
      <c r="N140" s="68">
        <v>0.45</v>
      </c>
      <c r="O140" s="32" t="s">
        <v>192</v>
      </c>
      <c r="P140" s="116"/>
      <c r="R140" s="31">
        <f t="shared" si="11"/>
        <v>0</v>
      </c>
      <c r="U140" s="51"/>
    </row>
    <row r="141" spans="2:21" s="11" customFormat="1" ht="18" customHeight="1">
      <c r="B141" s="39">
        <v>0</v>
      </c>
      <c r="C141" s="98" t="s">
        <v>193</v>
      </c>
      <c r="D141" s="47"/>
      <c r="E141" s="35"/>
      <c r="G141" s="44"/>
      <c r="H141" s="68">
        <v>3.45</v>
      </c>
      <c r="I141" s="31"/>
      <c r="J141" s="32" t="s">
        <v>194</v>
      </c>
      <c r="K141" s="116"/>
      <c r="M141" s="44">
        <f t="shared" si="12"/>
        <v>0</v>
      </c>
      <c r="N141" s="68">
        <v>0.45</v>
      </c>
      <c r="O141" s="32" t="s">
        <v>195</v>
      </c>
      <c r="P141" s="116"/>
      <c r="R141" s="31">
        <f t="shared" si="11"/>
        <v>0</v>
      </c>
      <c r="U141" s="51"/>
    </row>
    <row r="142" spans="2:21" s="11" customFormat="1" ht="18" customHeight="1">
      <c r="B142" s="39"/>
      <c r="C142" s="98" t="s">
        <v>196</v>
      </c>
      <c r="D142" s="47"/>
      <c r="E142" s="35"/>
      <c r="G142" s="44"/>
      <c r="H142" s="68">
        <v>3.45</v>
      </c>
      <c r="I142" s="31"/>
      <c r="J142" s="32" t="s">
        <v>197</v>
      </c>
      <c r="K142" s="116"/>
      <c r="M142" s="44">
        <f t="shared" si="12"/>
        <v>0</v>
      </c>
      <c r="N142" s="68">
        <v>0.45</v>
      </c>
      <c r="O142" s="32" t="s">
        <v>198</v>
      </c>
      <c r="P142" s="116"/>
      <c r="R142" s="31">
        <f t="shared" si="11"/>
        <v>0</v>
      </c>
      <c r="U142" s="51"/>
    </row>
    <row r="143" spans="2:21" s="11" customFormat="1" ht="18" customHeight="1">
      <c r="B143" s="39">
        <v>0</v>
      </c>
      <c r="C143" s="98" t="s">
        <v>199</v>
      </c>
      <c r="D143" s="47"/>
      <c r="E143" s="35"/>
      <c r="G143" s="44"/>
      <c r="H143" s="68">
        <v>3.45</v>
      </c>
      <c r="I143" s="31"/>
      <c r="J143" s="32" t="s">
        <v>200</v>
      </c>
      <c r="K143" s="116"/>
      <c r="M143" s="44">
        <f t="shared" si="12"/>
        <v>0</v>
      </c>
      <c r="N143" s="68">
        <v>0.45</v>
      </c>
      <c r="O143" s="32" t="s">
        <v>201</v>
      </c>
      <c r="P143" s="116"/>
      <c r="R143" s="31">
        <f t="shared" si="11"/>
        <v>0</v>
      </c>
      <c r="U143" s="51"/>
    </row>
    <row r="144" spans="2:21" s="11" customFormat="1" ht="18" customHeight="1">
      <c r="B144" s="39"/>
      <c r="C144" s="98" t="s">
        <v>202</v>
      </c>
      <c r="D144" s="47"/>
      <c r="E144" s="35"/>
      <c r="G144" s="44"/>
      <c r="H144" s="68">
        <v>3.45</v>
      </c>
      <c r="I144" s="31"/>
      <c r="J144" s="32" t="s">
        <v>203</v>
      </c>
      <c r="K144" s="116"/>
      <c r="M144" s="44">
        <f t="shared" si="12"/>
        <v>0</v>
      </c>
      <c r="N144" s="68">
        <v>0.45</v>
      </c>
      <c r="O144" s="32" t="s">
        <v>204</v>
      </c>
      <c r="P144" s="116"/>
      <c r="R144" s="31">
        <f t="shared" si="11"/>
        <v>0</v>
      </c>
      <c r="U144" s="51"/>
    </row>
    <row r="145" spans="2:21" s="11" customFormat="1" ht="18" customHeight="1">
      <c r="B145" s="39"/>
      <c r="C145" s="98" t="s">
        <v>205</v>
      </c>
      <c r="D145" s="47"/>
      <c r="E145" s="35"/>
      <c r="G145" s="44"/>
      <c r="H145" s="68">
        <v>3.45</v>
      </c>
      <c r="I145" s="31"/>
      <c r="J145" s="32" t="s">
        <v>206</v>
      </c>
      <c r="K145" s="116"/>
      <c r="M145" s="44">
        <f t="shared" si="12"/>
        <v>0</v>
      </c>
      <c r="N145" s="68">
        <v>0.45</v>
      </c>
      <c r="O145" s="32" t="s">
        <v>207</v>
      </c>
      <c r="P145" s="116"/>
      <c r="R145" s="31">
        <f t="shared" si="11"/>
        <v>0</v>
      </c>
      <c r="U145" s="51"/>
    </row>
    <row r="146" spans="2:21" s="11" customFormat="1">
      <c r="B146" s="40"/>
      <c r="C146" s="98" t="s">
        <v>208</v>
      </c>
      <c r="D146" s="47"/>
      <c r="E146" s="35"/>
      <c r="G146" s="44"/>
      <c r="H146" s="68">
        <v>5.3</v>
      </c>
      <c r="I146" s="31"/>
      <c r="J146" s="32" t="s">
        <v>209</v>
      </c>
      <c r="K146" s="116"/>
      <c r="M146" s="44">
        <f t="shared" si="12"/>
        <v>0</v>
      </c>
      <c r="N146" s="68">
        <v>0.65</v>
      </c>
      <c r="O146" s="32" t="s">
        <v>210</v>
      </c>
      <c r="P146" s="116"/>
      <c r="R146" s="31">
        <f t="shared" si="11"/>
        <v>0</v>
      </c>
      <c r="U146" s="51"/>
    </row>
    <row r="147" spans="2:21" s="11" customFormat="1" ht="18" customHeight="1">
      <c r="B147" s="40"/>
      <c r="C147" s="98" t="s">
        <v>211</v>
      </c>
      <c r="D147" s="47"/>
      <c r="E147" s="35"/>
      <c r="G147" s="44"/>
      <c r="H147" s="68">
        <v>13.75</v>
      </c>
      <c r="I147" s="31"/>
      <c r="J147" s="32" t="s">
        <v>212</v>
      </c>
      <c r="K147" s="116"/>
      <c r="M147" s="44">
        <f t="shared" si="12"/>
        <v>0</v>
      </c>
      <c r="N147" s="68">
        <v>0.45</v>
      </c>
      <c r="O147" s="32" t="s">
        <v>213</v>
      </c>
      <c r="P147" s="116"/>
      <c r="R147" s="31">
        <f t="shared" si="11"/>
        <v>0</v>
      </c>
      <c r="U147" s="51"/>
    </row>
    <row r="148" spans="2:21" s="11" customFormat="1" ht="18" customHeight="1">
      <c r="B148" s="40"/>
      <c r="C148" s="77" t="s">
        <v>53</v>
      </c>
      <c r="D148" s="27"/>
      <c r="G148" s="28"/>
      <c r="H148" s="67"/>
      <c r="I148" s="29"/>
      <c r="J148" s="62"/>
      <c r="N148"/>
      <c r="R148" s="53"/>
      <c r="U148" s="51"/>
    </row>
    <row r="149" spans="2:21" s="11" customFormat="1" ht="18" customHeight="1">
      <c r="B149" s="40">
        <f>IF($I$26=TRUE,0,$N$16)</f>
        <v>0</v>
      </c>
      <c r="C149" s="78" t="s">
        <v>215</v>
      </c>
      <c r="D149" s="47"/>
      <c r="E149" s="35"/>
      <c r="G149" s="44">
        <f>B149</f>
        <v>0</v>
      </c>
      <c r="H149" s="68">
        <v>171</v>
      </c>
      <c r="I149" s="31"/>
      <c r="J149" s="32" t="s">
        <v>216</v>
      </c>
      <c r="K149" s="49" t="s">
        <v>57</v>
      </c>
      <c r="N149"/>
      <c r="R149" s="31">
        <f>(G149*H149)</f>
        <v>0</v>
      </c>
      <c r="U149" s="50"/>
    </row>
    <row r="150" spans="2:21" s="11" customFormat="1" ht="18" customHeight="1">
      <c r="B150" s="40">
        <f>IF($I$34=TRUE,0,$N$16)</f>
        <v>0</v>
      </c>
      <c r="C150" s="78" t="s">
        <v>217</v>
      </c>
      <c r="D150" s="47"/>
      <c r="E150" s="35"/>
      <c r="G150" s="44">
        <f t="shared" ref="G150:G153" si="13">B150</f>
        <v>0</v>
      </c>
      <c r="H150" s="68">
        <v>47.9</v>
      </c>
      <c r="I150" s="31"/>
      <c r="J150" s="32" t="s">
        <v>218</v>
      </c>
      <c r="K150" s="48" t="s">
        <v>52</v>
      </c>
      <c r="N150"/>
      <c r="R150" s="31"/>
      <c r="U150" s="51"/>
    </row>
    <row r="151" spans="2:21" s="11" customFormat="1">
      <c r="C151" s="78" t="s">
        <v>219</v>
      </c>
      <c r="D151" s="47"/>
      <c r="E151" s="35"/>
      <c r="G151" s="44">
        <f t="shared" si="13"/>
        <v>0</v>
      </c>
      <c r="H151" s="68">
        <v>61.4</v>
      </c>
      <c r="I151" s="31"/>
      <c r="J151" s="32" t="s">
        <v>220</v>
      </c>
      <c r="K151" s="48" t="s">
        <v>52</v>
      </c>
      <c r="N151"/>
      <c r="R151" s="31"/>
      <c r="S151" s="3"/>
      <c r="U151" s="51"/>
    </row>
    <row r="152" spans="2:21" s="11" customFormat="1">
      <c r="B152" s="40">
        <f>IF($I$26=TRUE,0,$N$16)</f>
        <v>0</v>
      </c>
      <c r="C152" s="78" t="s">
        <v>221</v>
      </c>
      <c r="D152" s="47"/>
      <c r="E152" s="35"/>
      <c r="G152" s="44">
        <f t="shared" si="13"/>
        <v>0</v>
      </c>
      <c r="H152" s="68">
        <v>85.7</v>
      </c>
      <c r="I152" s="31"/>
      <c r="J152" s="32" t="s">
        <v>222</v>
      </c>
      <c r="K152" s="49" t="s">
        <v>57</v>
      </c>
      <c r="N152"/>
      <c r="R152" s="31">
        <f>(G152*H152)</f>
        <v>0</v>
      </c>
      <c r="U152" s="51"/>
    </row>
    <row r="153" spans="2:21" s="11" customFormat="1" ht="18" customHeight="1">
      <c r="B153" s="40">
        <f>IF($I$26=TRUE,0,$N$16)</f>
        <v>0</v>
      </c>
      <c r="C153" s="78" t="s">
        <v>223</v>
      </c>
      <c r="D153" s="47"/>
      <c r="E153" s="35"/>
      <c r="G153" s="44">
        <f t="shared" si="13"/>
        <v>0</v>
      </c>
      <c r="H153" s="68">
        <v>76.599999999999994</v>
      </c>
      <c r="I153" s="136"/>
      <c r="J153" s="32" t="s">
        <v>224</v>
      </c>
      <c r="K153" s="49" t="s">
        <v>57</v>
      </c>
      <c r="N153"/>
      <c r="R153" s="31">
        <f>(G153*H153)</f>
        <v>0</v>
      </c>
      <c r="U153" s="51"/>
    </row>
    <row r="154" spans="2:21" s="11" customFormat="1" ht="18" customHeight="1">
      <c r="B154" s="39">
        <v>0</v>
      </c>
      <c r="C154" s="70"/>
      <c r="H154"/>
      <c r="J154" s="62"/>
      <c r="N154"/>
      <c r="R154" s="53"/>
      <c r="U154" s="51"/>
    </row>
    <row r="155" spans="2:21" s="11" customFormat="1" ht="18" customHeight="1">
      <c r="B155" s="39">
        <v>0</v>
      </c>
      <c r="C155" s="76" t="s">
        <v>225</v>
      </c>
      <c r="D155" s="36"/>
      <c r="E155" s="36"/>
      <c r="F155" s="36"/>
      <c r="G155" s="140" t="s">
        <v>16</v>
      </c>
      <c r="H155" s="140"/>
      <c r="I155" s="140"/>
      <c r="J155" s="140"/>
      <c r="K155" s="142"/>
      <c r="L155" s="92"/>
      <c r="M155" s="141"/>
      <c r="N155" s="141"/>
      <c r="O155" s="141"/>
      <c r="P155" s="141"/>
      <c r="Q155" s="141"/>
      <c r="R155" s="93"/>
      <c r="U155" s="51"/>
    </row>
    <row r="156" spans="2:21" s="11" customFormat="1" ht="18" customHeight="1">
      <c r="B156" s="39">
        <v>0</v>
      </c>
      <c r="C156" s="77" t="s">
        <v>294</v>
      </c>
      <c r="D156" s="27"/>
      <c r="G156" s="28"/>
      <c r="H156" s="67"/>
      <c r="I156" s="29"/>
      <c r="J156" s="62"/>
      <c r="N156"/>
      <c r="R156" s="53"/>
      <c r="U156" s="51"/>
    </row>
    <row r="157" spans="2:21" s="3" customFormat="1" ht="13.5" customHeight="1">
      <c r="B157" s="44">
        <f>IF(S$35=TRUE,0,D$17)</f>
        <v>0</v>
      </c>
      <c r="C157" s="90" t="s">
        <v>297</v>
      </c>
      <c r="D157" s="85"/>
      <c r="E157" s="88"/>
      <c r="F157" s="87"/>
      <c r="G157" s="44">
        <f>B157</f>
        <v>0</v>
      </c>
      <c r="H157" s="68">
        <v>37.9</v>
      </c>
      <c r="I157" s="89"/>
      <c r="J157" s="84" t="s">
        <v>306</v>
      </c>
      <c r="K157" s="97" t="s">
        <v>21</v>
      </c>
      <c r="L157" s="91"/>
      <c r="R157" s="31">
        <f>(G157*H157)</f>
        <v>0</v>
      </c>
    </row>
    <row r="158" spans="2:21" s="3" customFormat="1" ht="13.5" customHeight="1">
      <c r="B158" s="84">
        <f>IF(S$35=TRUE,D$17,0)</f>
        <v>0</v>
      </c>
      <c r="C158" s="90" t="s">
        <v>298</v>
      </c>
      <c r="D158" s="85"/>
      <c r="E158" s="88"/>
      <c r="F158" s="87"/>
      <c r="G158" s="44">
        <f>B158</f>
        <v>0</v>
      </c>
      <c r="H158" s="68">
        <v>33.1</v>
      </c>
      <c r="I158" s="89"/>
      <c r="J158" s="84" t="s">
        <v>307</v>
      </c>
      <c r="K158" s="97" t="s">
        <v>21</v>
      </c>
      <c r="L158" s="91"/>
      <c r="R158" s="31">
        <f>(G158*H158)</f>
        <v>0</v>
      </c>
    </row>
    <row r="159" spans="2:21" s="3" customFormat="1" ht="13.5" customHeight="1">
      <c r="C159" s="94" t="s">
        <v>293</v>
      </c>
      <c r="D159" s="95"/>
      <c r="H159" s="4"/>
      <c r="I159" s="4"/>
      <c r="L159" s="91"/>
    </row>
    <row r="160" spans="2:21" s="3" customFormat="1" ht="13.5" customHeight="1">
      <c r="C160" s="94"/>
      <c r="D160" s="95"/>
      <c r="H160" s="4"/>
      <c r="I160" s="4"/>
      <c r="L160" s="91"/>
    </row>
    <row r="161" spans="2:21">
      <c r="C161" s="103" t="s">
        <v>18</v>
      </c>
      <c r="G161" s="154" t="s">
        <v>16</v>
      </c>
      <c r="H161" s="150"/>
      <c r="I161" s="150"/>
      <c r="J161" s="150"/>
      <c r="K161" s="96"/>
      <c r="L161" s="150" t="s">
        <v>17</v>
      </c>
      <c r="M161" s="150"/>
      <c r="N161" s="150"/>
      <c r="O161" s="150"/>
      <c r="P161" s="151"/>
    </row>
    <row r="162" spans="2:21" s="11" customFormat="1" ht="18" customHeight="1">
      <c r="B162" s="39"/>
      <c r="C162" s="98" t="s">
        <v>226</v>
      </c>
      <c r="D162" s="47"/>
      <c r="E162" s="35"/>
      <c r="G162" s="44"/>
      <c r="H162" s="68">
        <v>3.45</v>
      </c>
      <c r="I162" s="31"/>
      <c r="J162" s="32" t="s">
        <v>227</v>
      </c>
      <c r="K162" s="117"/>
      <c r="M162" s="44">
        <f>IF(S$27=TRUE,0,G162)</f>
        <v>0</v>
      </c>
      <c r="N162" s="68">
        <v>0.45</v>
      </c>
      <c r="O162" s="32" t="s">
        <v>228</v>
      </c>
      <c r="P162" s="116"/>
      <c r="R162" s="31">
        <f t="shared" ref="R162:R171" si="14">(G162*H162)+(M162*N162)</f>
        <v>0</v>
      </c>
      <c r="U162" s="51"/>
    </row>
    <row r="163" spans="2:21" s="11" customFormat="1" ht="18" customHeight="1">
      <c r="B163" s="39"/>
      <c r="C163" s="98" t="s">
        <v>229</v>
      </c>
      <c r="D163" s="47"/>
      <c r="E163" s="35"/>
      <c r="G163" s="44"/>
      <c r="H163" s="68">
        <v>3.45</v>
      </c>
      <c r="I163" s="31"/>
      <c r="J163" s="32" t="s">
        <v>230</v>
      </c>
      <c r="K163" s="117"/>
      <c r="M163" s="44">
        <f t="shared" ref="M163:M171" si="15">IF(S$27=TRUE,0,G163)</f>
        <v>0</v>
      </c>
      <c r="N163" s="68">
        <v>0.45</v>
      </c>
      <c r="O163" s="32" t="s">
        <v>231</v>
      </c>
      <c r="P163" s="116"/>
      <c r="R163" s="31">
        <f t="shared" si="14"/>
        <v>0</v>
      </c>
      <c r="U163" s="51"/>
    </row>
    <row r="164" spans="2:21" s="11" customFormat="1" ht="18" customHeight="1">
      <c r="B164" s="39"/>
      <c r="C164" s="98" t="s">
        <v>232</v>
      </c>
      <c r="D164" s="47"/>
      <c r="E164" s="35"/>
      <c r="G164" s="44"/>
      <c r="H164" s="68">
        <v>3.45</v>
      </c>
      <c r="I164" s="31"/>
      <c r="J164" s="32" t="s">
        <v>233</v>
      </c>
      <c r="K164" s="117"/>
      <c r="M164" s="44">
        <f t="shared" si="15"/>
        <v>0</v>
      </c>
      <c r="N164" s="68">
        <v>0.45</v>
      </c>
      <c r="O164" s="32" t="s">
        <v>234</v>
      </c>
      <c r="P164" s="116"/>
      <c r="R164" s="31">
        <f t="shared" si="14"/>
        <v>0</v>
      </c>
      <c r="U164" s="51"/>
    </row>
    <row r="165" spans="2:21" s="11" customFormat="1" ht="18" customHeight="1">
      <c r="B165" s="39"/>
      <c r="C165" s="98" t="s">
        <v>235</v>
      </c>
      <c r="D165" s="47"/>
      <c r="E165" s="35"/>
      <c r="G165" s="44"/>
      <c r="H165" s="68">
        <v>3.45</v>
      </c>
      <c r="I165" s="31"/>
      <c r="J165" s="32" t="s">
        <v>236</v>
      </c>
      <c r="K165" s="117"/>
      <c r="M165" s="44">
        <f t="shared" si="15"/>
        <v>0</v>
      </c>
      <c r="N165" s="68">
        <v>0.45</v>
      </c>
      <c r="O165" s="32" t="s">
        <v>237</v>
      </c>
      <c r="P165" s="116"/>
      <c r="R165" s="31">
        <f t="shared" si="14"/>
        <v>0</v>
      </c>
      <c r="U165" s="51"/>
    </row>
    <row r="166" spans="2:21" s="11" customFormat="1" ht="18" customHeight="1">
      <c r="B166" s="39"/>
      <c r="C166" s="98" t="s">
        <v>238</v>
      </c>
      <c r="D166" s="47"/>
      <c r="E166" s="35"/>
      <c r="G166" s="44"/>
      <c r="H166" s="68">
        <v>3.45</v>
      </c>
      <c r="I166" s="31"/>
      <c r="J166" s="61" t="s">
        <v>273</v>
      </c>
      <c r="K166" s="117"/>
      <c r="M166" s="44">
        <f t="shared" si="15"/>
        <v>0</v>
      </c>
      <c r="N166" s="68">
        <v>0.45</v>
      </c>
      <c r="O166" s="32" t="s">
        <v>239</v>
      </c>
      <c r="P166" s="116"/>
      <c r="R166" s="31">
        <f t="shared" si="14"/>
        <v>0</v>
      </c>
      <c r="U166" s="51"/>
    </row>
    <row r="167" spans="2:21" s="11" customFormat="1" ht="18" customHeight="1">
      <c r="B167" s="39"/>
      <c r="C167" s="98" t="s">
        <v>240</v>
      </c>
      <c r="D167" s="47"/>
      <c r="E167" s="35"/>
      <c r="G167" s="44"/>
      <c r="H167" s="68">
        <v>3.45</v>
      </c>
      <c r="I167" s="31"/>
      <c r="J167" s="32" t="s">
        <v>241</v>
      </c>
      <c r="K167" s="117"/>
      <c r="M167" s="44">
        <f t="shared" si="15"/>
        <v>0</v>
      </c>
      <c r="N167" s="68">
        <v>0.45</v>
      </c>
      <c r="O167" s="32" t="s">
        <v>242</v>
      </c>
      <c r="P167" s="116"/>
      <c r="R167" s="31">
        <f t="shared" si="14"/>
        <v>0</v>
      </c>
      <c r="U167" s="51"/>
    </row>
    <row r="168" spans="2:21" s="11" customFormat="1" ht="18" customHeight="1">
      <c r="B168" s="39"/>
      <c r="C168" s="98" t="s">
        <v>243</v>
      </c>
      <c r="D168" s="47"/>
      <c r="E168" s="35"/>
      <c r="G168" s="44"/>
      <c r="H168" s="68">
        <v>3.45</v>
      </c>
      <c r="I168" s="31"/>
      <c r="J168" s="32" t="s">
        <v>244</v>
      </c>
      <c r="K168" s="117"/>
      <c r="M168" s="44">
        <f t="shared" si="15"/>
        <v>0</v>
      </c>
      <c r="N168" s="68">
        <v>0.45</v>
      </c>
      <c r="O168" s="32" t="s">
        <v>245</v>
      </c>
      <c r="P168" s="116"/>
      <c r="R168" s="31">
        <f t="shared" si="14"/>
        <v>0</v>
      </c>
      <c r="U168" s="51"/>
    </row>
    <row r="169" spans="2:21" s="11" customFormat="1" ht="18" customHeight="1">
      <c r="B169" s="39"/>
      <c r="C169" s="98" t="s">
        <v>246</v>
      </c>
      <c r="D169" s="47"/>
      <c r="E169" s="35"/>
      <c r="G169" s="44"/>
      <c r="H169" s="68">
        <v>3.45</v>
      </c>
      <c r="I169" s="31"/>
      <c r="J169" s="32" t="s">
        <v>247</v>
      </c>
      <c r="K169" s="117"/>
      <c r="M169" s="44">
        <f t="shared" si="15"/>
        <v>0</v>
      </c>
      <c r="N169" s="68">
        <v>0.45</v>
      </c>
      <c r="O169" s="32" t="s">
        <v>248</v>
      </c>
      <c r="P169" s="116"/>
      <c r="R169" s="31">
        <f t="shared" si="14"/>
        <v>0</v>
      </c>
      <c r="U169" s="51"/>
    </row>
    <row r="170" spans="2:21" s="11" customFormat="1">
      <c r="B170" s="40"/>
      <c r="C170" s="98" t="s">
        <v>249</v>
      </c>
      <c r="D170" s="47"/>
      <c r="E170" s="35"/>
      <c r="G170" s="44"/>
      <c r="H170" s="68">
        <v>5.3</v>
      </c>
      <c r="I170" s="31"/>
      <c r="J170" s="32" t="s">
        <v>250</v>
      </c>
      <c r="K170" s="117"/>
      <c r="M170" s="44">
        <f t="shared" si="15"/>
        <v>0</v>
      </c>
      <c r="N170" s="68">
        <v>0.65</v>
      </c>
      <c r="O170" s="32" t="s">
        <v>251</v>
      </c>
      <c r="P170" s="116"/>
      <c r="R170" s="31">
        <f t="shared" si="14"/>
        <v>0</v>
      </c>
      <c r="U170" s="51"/>
    </row>
    <row r="171" spans="2:21" s="11" customFormat="1" ht="18" customHeight="1">
      <c r="B171" s="40"/>
      <c r="C171" s="98" t="s">
        <v>252</v>
      </c>
      <c r="D171" s="47"/>
      <c r="E171" s="35"/>
      <c r="G171" s="44"/>
      <c r="H171" s="68">
        <v>13.75</v>
      </c>
      <c r="I171" s="31"/>
      <c r="J171" s="32" t="s">
        <v>253</v>
      </c>
      <c r="K171" s="117"/>
      <c r="M171" s="44">
        <f t="shared" si="15"/>
        <v>0</v>
      </c>
      <c r="N171" s="68">
        <v>0.45</v>
      </c>
      <c r="O171" s="32" t="s">
        <v>254</v>
      </c>
      <c r="P171" s="116"/>
      <c r="R171" s="31">
        <f t="shared" si="14"/>
        <v>0</v>
      </c>
      <c r="U171" s="51"/>
    </row>
    <row r="172" spans="2:21" s="11" customFormat="1" ht="18" customHeight="1">
      <c r="B172" s="40"/>
      <c r="C172" s="77" t="s">
        <v>53</v>
      </c>
      <c r="D172" s="27"/>
      <c r="G172" s="134"/>
      <c r="H172" s="67"/>
      <c r="I172" s="29"/>
      <c r="J172" s="62"/>
      <c r="N172"/>
      <c r="R172" s="53"/>
      <c r="U172" s="51"/>
    </row>
    <row r="173" spans="2:21" s="11" customFormat="1" ht="18" customHeight="1">
      <c r="B173" s="40">
        <f>IF($I$27=TRUE,0,$N$17)</f>
        <v>0</v>
      </c>
      <c r="C173" s="78" t="s">
        <v>255</v>
      </c>
      <c r="D173" s="47"/>
      <c r="E173" s="35"/>
      <c r="G173" s="44">
        <f>B173</f>
        <v>0</v>
      </c>
      <c r="H173" s="68">
        <v>171</v>
      </c>
      <c r="I173" s="31"/>
      <c r="J173" s="32" t="s">
        <v>256</v>
      </c>
      <c r="K173" s="49" t="s">
        <v>57</v>
      </c>
      <c r="N173"/>
      <c r="R173" s="31">
        <f>(G173*H173)</f>
        <v>0</v>
      </c>
      <c r="U173" s="50"/>
    </row>
    <row r="174" spans="2:21" s="11" customFormat="1" ht="18" customHeight="1">
      <c r="B174" s="40">
        <f>IF($I$35=TRUE,0,$N$17)</f>
        <v>0</v>
      </c>
      <c r="C174" s="78" t="s">
        <v>257</v>
      </c>
      <c r="D174" s="47"/>
      <c r="E174" s="35"/>
      <c r="G174" s="44">
        <f t="shared" ref="G174:G177" si="16">B174</f>
        <v>0</v>
      </c>
      <c r="H174" s="68">
        <v>47.9</v>
      </c>
      <c r="I174" s="31"/>
      <c r="J174" s="32" t="s">
        <v>258</v>
      </c>
      <c r="K174" s="48" t="s">
        <v>52</v>
      </c>
      <c r="N174"/>
      <c r="R174" s="31">
        <f>(G174*H174)</f>
        <v>0</v>
      </c>
    </row>
    <row r="175" spans="2:21" s="11" customFormat="1" ht="18" customHeight="1">
      <c r="B175" s="40"/>
      <c r="C175" s="78" t="s">
        <v>259</v>
      </c>
      <c r="D175" s="47"/>
      <c r="E175" s="35"/>
      <c r="G175" s="44">
        <f t="shared" si="16"/>
        <v>0</v>
      </c>
      <c r="H175" s="68">
        <v>61.4</v>
      </c>
      <c r="I175" s="31"/>
      <c r="J175" s="32" t="s">
        <v>260</v>
      </c>
      <c r="K175" s="48" t="s">
        <v>52</v>
      </c>
      <c r="N175"/>
      <c r="R175" s="31">
        <f>(G175*H175)</f>
        <v>0</v>
      </c>
    </row>
    <row r="176" spans="2:21" s="11" customFormat="1" ht="18" customHeight="1">
      <c r="B176" s="40">
        <f>IF($I$27=TRUE,0,$N$17)</f>
        <v>0</v>
      </c>
      <c r="C176" s="78" t="s">
        <v>261</v>
      </c>
      <c r="D176" s="47"/>
      <c r="E176" s="35"/>
      <c r="G176" s="44">
        <f t="shared" si="16"/>
        <v>0</v>
      </c>
      <c r="H176" s="68">
        <v>85.7</v>
      </c>
      <c r="I176" s="31"/>
      <c r="J176" s="32" t="s">
        <v>222</v>
      </c>
      <c r="K176" s="49" t="s">
        <v>57</v>
      </c>
      <c r="N176"/>
      <c r="R176" s="31">
        <f>(G176*H176)</f>
        <v>0</v>
      </c>
    </row>
    <row r="177" spans="1:19" s="11" customFormat="1" ht="18" customHeight="1">
      <c r="B177" s="40">
        <f>IF($I$27=TRUE,0,$N$17)</f>
        <v>0</v>
      </c>
      <c r="C177" s="78" t="s">
        <v>262</v>
      </c>
      <c r="D177" s="47"/>
      <c r="E177" s="35"/>
      <c r="G177" s="44">
        <f t="shared" si="16"/>
        <v>0</v>
      </c>
      <c r="H177" s="68">
        <v>76.599999999999994</v>
      </c>
      <c r="I177" s="136"/>
      <c r="J177" s="32" t="s">
        <v>263</v>
      </c>
      <c r="K177" s="49" t="s">
        <v>57</v>
      </c>
      <c r="N177"/>
      <c r="R177" s="31">
        <f>(G177*H177)</f>
        <v>0</v>
      </c>
    </row>
    <row r="178" spans="1:19">
      <c r="D178" s="11"/>
      <c r="E178" s="11"/>
      <c r="F178" s="11"/>
      <c r="G178" s="11"/>
      <c r="I178" s="11"/>
      <c r="J178" s="62"/>
      <c r="K178" s="11"/>
      <c r="L178" s="11"/>
      <c r="M178" s="11"/>
      <c r="O178" s="11"/>
      <c r="P178" s="11"/>
      <c r="Q178" s="11"/>
      <c r="R178" s="11"/>
    </row>
    <row r="179" spans="1:19">
      <c r="C179" s="79" t="s">
        <v>264</v>
      </c>
      <c r="D179" s="42"/>
      <c r="E179" s="42"/>
      <c r="F179" s="42"/>
      <c r="G179" s="42"/>
      <c r="H179" s="43"/>
      <c r="I179" s="43"/>
      <c r="J179" s="63"/>
      <c r="K179" s="11"/>
      <c r="L179" s="11"/>
      <c r="M179" s="11"/>
      <c r="O179" s="11"/>
      <c r="P179" s="11"/>
      <c r="Q179" s="11"/>
      <c r="R179" s="17">
        <f>SUM(R40:R177)</f>
        <v>0</v>
      </c>
    </row>
    <row r="180" spans="1:19">
      <c r="C180" s="80" t="s">
        <v>274</v>
      </c>
      <c r="D180" s="26"/>
      <c r="E180" s="26"/>
      <c r="F180" s="26"/>
      <c r="G180" s="26"/>
      <c r="H180" s="41"/>
      <c r="I180" s="41"/>
      <c r="J180" s="64"/>
      <c r="K180" s="11"/>
      <c r="L180" s="11"/>
      <c r="M180" s="11"/>
      <c r="O180" s="11"/>
      <c r="P180" s="11"/>
      <c r="Q180" s="11"/>
      <c r="R180" s="17">
        <f>SUM(R41:R54,R64:R78,R87:R101,R110:R124,R133:R147,R157:R171)</f>
        <v>0</v>
      </c>
    </row>
    <row r="181" spans="1:19">
      <c r="D181" s="11"/>
      <c r="E181" s="11"/>
      <c r="F181" s="11"/>
      <c r="G181" s="11"/>
      <c r="I181" s="11"/>
      <c r="J181" s="62"/>
      <c r="K181" s="11"/>
      <c r="L181" s="11"/>
      <c r="M181" s="11"/>
      <c r="O181" s="11"/>
      <c r="P181" s="11"/>
      <c r="Q181" s="11"/>
      <c r="R181" s="11"/>
    </row>
    <row r="182" spans="1:19">
      <c r="C182" s="73"/>
      <c r="E182" s="3"/>
      <c r="F182" s="3"/>
      <c r="G182" s="3"/>
      <c r="H182" s="3"/>
      <c r="I182" s="3"/>
      <c r="K182" s="3"/>
      <c r="L182" s="3"/>
      <c r="M182" s="3"/>
      <c r="N182" s="3"/>
      <c r="R182" s="3"/>
    </row>
    <row r="183" spans="1:19">
      <c r="B183" s="160"/>
      <c r="C183" s="156" t="s">
        <v>281</v>
      </c>
      <c r="D183" s="82"/>
      <c r="E183" s="82"/>
      <c r="F183" s="3"/>
      <c r="G183" s="3"/>
      <c r="H183" s="3"/>
      <c r="I183" s="3"/>
      <c r="K183" s="3"/>
      <c r="L183" s="3"/>
      <c r="M183" s="3"/>
      <c r="N183" s="3"/>
      <c r="R183" s="3"/>
    </row>
    <row r="184" spans="1:19">
      <c r="B184" s="160"/>
      <c r="C184" s="157" t="s">
        <v>276</v>
      </c>
      <c r="D184" s="82"/>
      <c r="E184" s="82"/>
      <c r="F184" s="3"/>
      <c r="G184" s="3"/>
      <c r="H184" s="3"/>
      <c r="I184" s="3"/>
      <c r="K184" s="3"/>
      <c r="L184" s="3"/>
      <c r="M184" s="3"/>
      <c r="N184" s="3"/>
      <c r="R184" s="3"/>
    </row>
    <row r="185" spans="1:19">
      <c r="B185" s="160"/>
      <c r="C185" s="158" t="s">
        <v>277</v>
      </c>
      <c r="D185" s="82"/>
      <c r="E185" s="82"/>
      <c r="F185" s="3"/>
      <c r="G185" s="3"/>
      <c r="H185" s="3"/>
      <c r="I185" s="3"/>
      <c r="K185" s="3"/>
      <c r="L185" s="3"/>
      <c r="M185" s="3"/>
      <c r="N185" s="3"/>
      <c r="R185" s="3"/>
    </row>
    <row r="186" spans="1:19">
      <c r="B186" s="160"/>
      <c r="C186" s="83" t="s">
        <v>278</v>
      </c>
      <c r="D186" s="82"/>
      <c r="E186" s="82"/>
      <c r="F186" s="3"/>
      <c r="G186" s="3"/>
      <c r="H186" s="3"/>
      <c r="I186" s="3"/>
      <c r="K186" s="3"/>
      <c r="L186" s="3"/>
      <c r="M186" s="3"/>
      <c r="N186" s="3"/>
      <c r="R186" s="3"/>
    </row>
    <row r="187" spans="1:19">
      <c r="B187" s="160"/>
      <c r="C187" s="159"/>
      <c r="D187" s="82"/>
      <c r="E187" s="82"/>
      <c r="F187" s="3"/>
      <c r="G187" s="3"/>
      <c r="H187" s="3"/>
      <c r="I187" s="3"/>
      <c r="K187" s="3"/>
      <c r="L187" s="3"/>
      <c r="M187" s="3"/>
      <c r="N187" s="3"/>
      <c r="R187" s="3"/>
    </row>
    <row r="188" spans="1:19">
      <c r="B188" s="160"/>
      <c r="C188" s="159"/>
      <c r="D188" s="82"/>
      <c r="E188" s="82"/>
      <c r="F188" s="3"/>
      <c r="G188" s="3"/>
      <c r="H188" s="3"/>
      <c r="I188" s="3"/>
      <c r="K188" s="3"/>
      <c r="L188" s="3"/>
      <c r="M188" s="3"/>
      <c r="N188" s="3"/>
      <c r="O188" s="12"/>
      <c r="P188" s="12"/>
      <c r="Q188" s="12"/>
      <c r="R188" s="3"/>
    </row>
    <row r="189" spans="1:19">
      <c r="C189" s="124" t="s">
        <v>21</v>
      </c>
      <c r="D189" s="82" t="s">
        <v>279</v>
      </c>
      <c r="E189" s="82"/>
      <c r="F189" s="3"/>
      <c r="G189" s="3"/>
      <c r="H189" s="3"/>
      <c r="I189" s="3"/>
      <c r="K189" s="3"/>
      <c r="L189" s="3"/>
      <c r="M189" s="3"/>
      <c r="N189" s="3"/>
      <c r="O189" s="12"/>
      <c r="P189" s="12"/>
      <c r="Q189" s="12"/>
      <c r="R189" s="3"/>
    </row>
    <row r="190" spans="1:19" s="11" customFormat="1" ht="18" customHeight="1">
      <c r="A190"/>
      <c r="B190"/>
      <c r="C190" s="125" t="s">
        <v>21</v>
      </c>
      <c r="D190" s="83" t="s">
        <v>265</v>
      </c>
      <c r="E190" s="83"/>
      <c r="F190" s="3"/>
      <c r="G190" s="3"/>
      <c r="H190" s="3"/>
      <c r="I190" s="12"/>
      <c r="J190" s="61"/>
      <c r="K190"/>
      <c r="L190"/>
      <c r="M190"/>
      <c r="N190"/>
      <c r="O190"/>
      <c r="P190"/>
      <c r="Q190"/>
      <c r="R190"/>
      <c r="S190" s="11">
        <v>0.9</v>
      </c>
    </row>
    <row r="191" spans="1:19" s="11" customFormat="1" ht="18" customHeight="1">
      <c r="A191"/>
      <c r="C191" s="126" t="s">
        <v>52</v>
      </c>
      <c r="D191" s="83" t="s">
        <v>280</v>
      </c>
      <c r="E191" s="83"/>
      <c r="F191" s="3"/>
      <c r="G191" s="3"/>
      <c r="H191" s="3"/>
      <c r="I191" s="12"/>
      <c r="J191" s="61"/>
      <c r="K191"/>
      <c r="L191"/>
      <c r="M191"/>
      <c r="N191"/>
      <c r="O191"/>
      <c r="P191"/>
      <c r="Q191"/>
      <c r="R191"/>
    </row>
    <row r="192" spans="1:19">
      <c r="C192" s="127" t="s">
        <v>57</v>
      </c>
      <c r="D192" s="83" t="s">
        <v>266</v>
      </c>
      <c r="E192" s="83"/>
      <c r="F192" s="3"/>
      <c r="G192" s="3"/>
      <c r="H192" s="3"/>
      <c r="I192" s="12"/>
      <c r="O192"/>
      <c r="P192"/>
      <c r="Q192"/>
    </row>
    <row r="193" spans="3:18">
      <c r="C193" s="3" t="s">
        <v>268</v>
      </c>
      <c r="D193" s="3"/>
      <c r="E193" s="3"/>
      <c r="F193" s="3"/>
      <c r="G193" s="3"/>
      <c r="H193" s="3"/>
      <c r="I193" s="3"/>
      <c r="K193" s="3"/>
      <c r="L193" s="3"/>
      <c r="M193" s="3"/>
      <c r="N193" s="3"/>
      <c r="O193" s="12"/>
      <c r="P193" s="12"/>
      <c r="Q193" s="12"/>
      <c r="R193" s="3"/>
    </row>
    <row r="194" spans="3:18">
      <c r="C194" s="3" t="s">
        <v>269</v>
      </c>
      <c r="D194" s="3"/>
      <c r="E194" s="3"/>
      <c r="F194" s="3"/>
      <c r="G194" s="3"/>
      <c r="H194" s="3"/>
      <c r="I194" s="3"/>
      <c r="K194" s="3"/>
      <c r="L194" s="3"/>
      <c r="M194" s="3"/>
      <c r="N194" s="3"/>
      <c r="O194" s="12"/>
      <c r="P194" s="12"/>
      <c r="Q194" s="12"/>
      <c r="R194" s="3"/>
    </row>
    <row r="195" spans="3:18" ht="26.25">
      <c r="C195" s="71" t="s">
        <v>267</v>
      </c>
      <c r="D195" s="23"/>
      <c r="E195" s="24"/>
      <c r="F195" s="24"/>
      <c r="G195" s="24"/>
      <c r="H195" s="65"/>
      <c r="I195" s="24"/>
      <c r="J195" s="58"/>
      <c r="K195" s="24"/>
      <c r="L195" s="24"/>
      <c r="M195" s="24"/>
      <c r="N195" s="65"/>
      <c r="O195" s="24"/>
      <c r="P195" s="24"/>
      <c r="Q195" s="24"/>
      <c r="R195" s="22"/>
    </row>
    <row r="196" spans="3:18" ht="26.25">
      <c r="C196" s="73"/>
      <c r="D196" s="18"/>
      <c r="E196" s="19"/>
      <c r="F196" s="19"/>
      <c r="G196" s="19"/>
      <c r="H196" s="7"/>
      <c r="I196" s="19"/>
      <c r="J196" s="60"/>
      <c r="K196" s="19"/>
      <c r="L196" s="19"/>
      <c r="M196" s="19"/>
      <c r="N196" s="7"/>
      <c r="O196" s="19"/>
      <c r="P196" s="19"/>
      <c r="Q196" s="19"/>
      <c r="R196" s="11"/>
    </row>
    <row r="197" spans="3:18">
      <c r="C197" s="81"/>
      <c r="D197" s="3"/>
      <c r="E197" s="3"/>
      <c r="F197" s="3"/>
      <c r="G197" s="3"/>
      <c r="H197" s="4"/>
      <c r="I197" s="4"/>
      <c r="O197"/>
      <c r="P197"/>
      <c r="Q197"/>
    </row>
    <row r="198" spans="3:18">
      <c r="C198" s="81"/>
      <c r="D198" s="3"/>
      <c r="E198" s="3"/>
      <c r="F198" s="3"/>
      <c r="G198" s="3"/>
      <c r="H198" s="4"/>
      <c r="I198" s="4"/>
      <c r="O198"/>
      <c r="P198"/>
      <c r="Q198"/>
    </row>
    <row r="199" spans="3:18">
      <c r="C199" s="81"/>
      <c r="D199" s="3"/>
      <c r="E199" s="3"/>
      <c r="F199" s="3"/>
      <c r="G199" s="3"/>
      <c r="H199" s="3"/>
      <c r="I199" s="3"/>
      <c r="K199" s="3"/>
      <c r="L199" s="3"/>
      <c r="M199" s="3"/>
      <c r="N199" s="3"/>
      <c r="O199" s="4"/>
      <c r="P199" s="4"/>
      <c r="Q199" s="4"/>
      <c r="R199" s="3"/>
    </row>
    <row r="200" spans="3:18">
      <c r="C200" s="152" t="s">
        <v>270</v>
      </c>
      <c r="D200" s="152"/>
      <c r="E200" s="152"/>
      <c r="F200" s="152"/>
      <c r="G200" s="152"/>
      <c r="H200" s="152"/>
      <c r="I200" s="152"/>
      <c r="J200" s="152"/>
      <c r="K200" s="152"/>
      <c r="L200" s="152"/>
      <c r="M200" s="152"/>
      <c r="N200" s="152"/>
      <c r="O200" s="152"/>
      <c r="P200" s="152"/>
      <c r="Q200" s="152"/>
      <c r="R200" s="152"/>
    </row>
    <row r="201" spans="3:18">
      <c r="H201" s="3"/>
      <c r="I201" s="3"/>
      <c r="K201" s="3"/>
      <c r="L201" s="3"/>
      <c r="M201" s="3"/>
      <c r="N201" s="3"/>
      <c r="O201" s="4"/>
      <c r="P201" s="4"/>
      <c r="Q201" s="4"/>
      <c r="R201" s="3"/>
    </row>
    <row r="202" spans="3:18">
      <c r="H202" s="3"/>
      <c r="I202" s="3"/>
      <c r="K202" s="3"/>
      <c r="L202" s="3"/>
      <c r="M202" s="3"/>
      <c r="N202" s="3"/>
      <c r="O202" s="4"/>
      <c r="P202" s="4"/>
      <c r="Q202" s="4"/>
      <c r="R202" s="3"/>
    </row>
    <row r="203" spans="3:18">
      <c r="H203" s="3"/>
      <c r="I203" s="3"/>
      <c r="K203" s="3"/>
      <c r="L203" s="3"/>
      <c r="M203" s="3"/>
      <c r="N203" s="3"/>
      <c r="O203" s="4"/>
      <c r="P203" s="4"/>
      <c r="Q203" s="4"/>
      <c r="R203" s="3"/>
    </row>
    <row r="204" spans="3:18">
      <c r="E204" s="3"/>
      <c r="F204" s="3"/>
      <c r="G204" s="3"/>
      <c r="H204" s="3"/>
      <c r="I204" s="3"/>
      <c r="K204" s="3"/>
      <c r="L204" s="3"/>
      <c r="M204" s="3"/>
      <c r="N204" s="3"/>
      <c r="O204" s="4"/>
      <c r="P204" s="4"/>
      <c r="Q204" s="4"/>
      <c r="R204" s="3"/>
    </row>
    <row r="205" spans="3:18">
      <c r="E205" s="3"/>
      <c r="F205" s="3"/>
      <c r="G205" s="3"/>
      <c r="H205" s="3"/>
      <c r="I205" s="3"/>
      <c r="K205" s="3"/>
      <c r="L205" s="3"/>
      <c r="M205" s="3"/>
      <c r="N205" s="3"/>
      <c r="O205" s="4"/>
      <c r="P205" s="4"/>
      <c r="Q205" s="4"/>
      <c r="R205" s="3"/>
    </row>
    <row r="206" spans="3:18">
      <c r="E206" s="3"/>
      <c r="F206" s="3"/>
      <c r="G206" s="3"/>
      <c r="H206" s="3"/>
      <c r="I206" s="3"/>
      <c r="K206" s="3"/>
      <c r="L206" s="3"/>
      <c r="M206" s="3"/>
      <c r="N206" s="3"/>
      <c r="O206" s="4"/>
      <c r="P206" s="4"/>
      <c r="Q206" s="4"/>
      <c r="R206" s="3"/>
    </row>
    <row r="207" spans="3:18">
      <c r="E207" s="3"/>
      <c r="F207" s="3"/>
      <c r="G207" s="3"/>
      <c r="H207" s="3"/>
      <c r="I207" s="3"/>
      <c r="K207" s="3"/>
      <c r="L207" s="3"/>
      <c r="M207" s="3"/>
      <c r="N207" s="3"/>
      <c r="O207" s="4"/>
      <c r="P207" s="4"/>
      <c r="Q207" s="4"/>
      <c r="R207" s="3"/>
    </row>
    <row r="208" spans="3:18">
      <c r="E208" s="3"/>
      <c r="F208" s="3"/>
      <c r="G208" s="3"/>
      <c r="H208" s="3"/>
      <c r="I208" s="3"/>
      <c r="K208" s="3"/>
      <c r="L208" s="3"/>
      <c r="M208" s="3"/>
      <c r="N208" s="3"/>
      <c r="O208" s="4"/>
      <c r="P208" s="4"/>
      <c r="Q208" s="4"/>
      <c r="R208" s="3"/>
    </row>
    <row r="209" spans="5:18">
      <c r="E209" s="3"/>
      <c r="F209" s="3"/>
      <c r="G209" s="3"/>
      <c r="H209" s="3"/>
      <c r="I209" s="3"/>
      <c r="K209" s="3"/>
      <c r="L209" s="3"/>
      <c r="M209" s="3"/>
      <c r="N209" s="3"/>
      <c r="O209" s="4"/>
      <c r="P209" s="4"/>
      <c r="Q209" s="4"/>
      <c r="R209" s="3"/>
    </row>
    <row r="210" spans="5:18">
      <c r="E210" s="3"/>
      <c r="F210" s="3"/>
      <c r="G210" s="3"/>
      <c r="H210" s="3"/>
      <c r="I210" s="3"/>
      <c r="K210" s="3"/>
      <c r="L210" s="3"/>
      <c r="M210" s="3"/>
      <c r="N210" s="3"/>
      <c r="O210" s="4"/>
      <c r="P210" s="4"/>
      <c r="Q210" s="4"/>
      <c r="R210" s="3"/>
    </row>
    <row r="211" spans="5:18">
      <c r="E211" s="3"/>
      <c r="F211" s="3"/>
      <c r="G211" s="3"/>
      <c r="H211" s="3"/>
      <c r="I211" s="3"/>
      <c r="K211" s="3"/>
      <c r="L211" s="3"/>
      <c r="M211" s="3"/>
      <c r="N211" s="3"/>
      <c r="O211" s="4"/>
      <c r="P211" s="4"/>
      <c r="Q211" s="4"/>
      <c r="R211" s="3"/>
    </row>
    <row r="212" spans="5:18">
      <c r="E212" s="3"/>
      <c r="F212" s="3"/>
      <c r="G212" s="3"/>
      <c r="H212" s="3"/>
      <c r="I212" s="3"/>
      <c r="K212" s="3"/>
      <c r="L212" s="3"/>
      <c r="M212" s="3"/>
      <c r="N212" s="3"/>
      <c r="O212" s="4"/>
      <c r="P212" s="4"/>
      <c r="Q212" s="4"/>
      <c r="R212" s="3"/>
    </row>
    <row r="213" spans="5:18">
      <c r="E213" s="3"/>
      <c r="F213" s="3"/>
      <c r="G213" s="3"/>
      <c r="H213" s="3"/>
      <c r="I213" s="3"/>
      <c r="K213" s="3"/>
      <c r="L213" s="3"/>
      <c r="M213" s="3"/>
      <c r="N213" s="3"/>
      <c r="O213" s="4"/>
      <c r="P213" s="4"/>
      <c r="Q213" s="4"/>
      <c r="R213" s="3"/>
    </row>
    <row r="214" spans="5:18">
      <c r="E214" s="3"/>
      <c r="F214" s="3"/>
      <c r="G214" s="3"/>
      <c r="H214" s="3"/>
      <c r="I214" s="3"/>
      <c r="K214" s="3"/>
      <c r="L214" s="3"/>
      <c r="M214" s="3"/>
      <c r="N214" s="3"/>
      <c r="O214" s="4"/>
      <c r="P214" s="4"/>
      <c r="Q214" s="4"/>
      <c r="R214" s="3"/>
    </row>
    <row r="215" spans="5:18">
      <c r="E215" s="3"/>
      <c r="F215" s="3"/>
      <c r="G215" s="3"/>
      <c r="H215" s="3"/>
      <c r="I215" s="3"/>
      <c r="K215" s="3"/>
      <c r="L215" s="3"/>
      <c r="M215" s="3"/>
      <c r="N215" s="3"/>
      <c r="O215" s="4"/>
      <c r="P215" s="4"/>
      <c r="Q215" s="4"/>
      <c r="R215" s="3"/>
    </row>
    <row r="216" spans="5:18">
      <c r="E216" s="3"/>
      <c r="F216" s="3"/>
      <c r="G216" s="3"/>
      <c r="H216" s="3"/>
      <c r="I216" s="3"/>
      <c r="K216" s="3"/>
      <c r="L216" s="3"/>
      <c r="M216" s="3"/>
      <c r="N216" s="3"/>
      <c r="O216" s="4"/>
      <c r="P216" s="4"/>
      <c r="Q216" s="4"/>
      <c r="R216" s="3"/>
    </row>
    <row r="217" spans="5:18">
      <c r="E217" s="3"/>
      <c r="F217" s="3"/>
      <c r="G217" s="3"/>
      <c r="H217" s="3"/>
      <c r="I217" s="3"/>
      <c r="K217" s="3"/>
      <c r="L217" s="3"/>
      <c r="M217" s="3"/>
      <c r="N217" s="3"/>
      <c r="O217" s="4"/>
      <c r="P217" s="4"/>
      <c r="Q217" s="4"/>
      <c r="R217" s="3"/>
    </row>
    <row r="218" spans="5:18">
      <c r="E218" s="3"/>
      <c r="F218" s="3"/>
      <c r="G218" s="3"/>
      <c r="H218" s="3"/>
      <c r="I218" s="3"/>
      <c r="K218" s="3"/>
      <c r="L218" s="3"/>
      <c r="M218" s="3"/>
      <c r="N218" s="3"/>
      <c r="O218" s="4"/>
      <c r="P218" s="4"/>
      <c r="Q218" s="4"/>
      <c r="R218" s="3"/>
    </row>
    <row r="219" spans="5:18">
      <c r="E219" s="3"/>
      <c r="F219" s="3"/>
      <c r="G219" s="3"/>
      <c r="H219" s="3"/>
      <c r="I219" s="3"/>
      <c r="K219" s="3"/>
      <c r="L219" s="3"/>
      <c r="M219" s="3"/>
      <c r="N219" s="3"/>
      <c r="O219" s="4"/>
      <c r="P219" s="4"/>
      <c r="Q219" s="4"/>
      <c r="R219" s="3"/>
    </row>
    <row r="220" spans="5:18">
      <c r="E220" s="3"/>
      <c r="F220" s="3"/>
      <c r="G220" s="3"/>
      <c r="H220" s="3"/>
      <c r="I220" s="3"/>
      <c r="K220" s="3"/>
      <c r="L220" s="3"/>
      <c r="M220" s="3"/>
      <c r="N220" s="3"/>
      <c r="O220" s="4"/>
      <c r="P220" s="4"/>
      <c r="Q220" s="4"/>
      <c r="R220" s="3"/>
    </row>
    <row r="221" spans="5:18">
      <c r="E221" s="3"/>
      <c r="F221" s="3"/>
      <c r="G221" s="3"/>
      <c r="H221" s="3"/>
      <c r="I221" s="3"/>
      <c r="K221" s="3"/>
      <c r="L221" s="3"/>
      <c r="M221" s="3"/>
      <c r="N221" s="3"/>
      <c r="O221" s="4"/>
      <c r="P221" s="4"/>
      <c r="Q221" s="4"/>
      <c r="R221" s="3"/>
    </row>
    <row r="222" spans="5:18">
      <c r="E222" s="3"/>
      <c r="F222" s="3"/>
      <c r="G222" s="3"/>
      <c r="H222" s="3"/>
      <c r="I222" s="3"/>
      <c r="K222" s="3"/>
      <c r="L222" s="3"/>
      <c r="M222" s="3"/>
      <c r="N222" s="3"/>
      <c r="O222" s="4"/>
      <c r="P222" s="4"/>
      <c r="Q222" s="4"/>
      <c r="R222" s="3"/>
    </row>
    <row r="223" spans="5:18">
      <c r="E223" s="3"/>
      <c r="F223" s="3"/>
      <c r="G223" s="3"/>
      <c r="H223" s="3"/>
      <c r="I223" s="3"/>
      <c r="K223" s="3"/>
      <c r="L223" s="3"/>
      <c r="M223" s="3"/>
      <c r="N223" s="3"/>
      <c r="O223" s="4"/>
      <c r="P223" s="4"/>
      <c r="Q223" s="4"/>
      <c r="R223" s="3"/>
    </row>
    <row r="224" spans="5:18">
      <c r="E224" s="3"/>
      <c r="F224" s="3"/>
      <c r="G224" s="3"/>
      <c r="H224" s="3"/>
      <c r="I224" s="3"/>
      <c r="K224" s="3"/>
      <c r="L224" s="3"/>
      <c r="M224" s="3"/>
      <c r="N224" s="3"/>
      <c r="O224" s="4"/>
      <c r="P224" s="4"/>
      <c r="Q224" s="4"/>
      <c r="R224" s="3"/>
    </row>
    <row r="225" spans="5:18">
      <c r="E225" s="3"/>
      <c r="F225" s="3"/>
      <c r="G225" s="3"/>
      <c r="H225" s="3"/>
      <c r="I225" s="3"/>
      <c r="K225" s="3"/>
      <c r="L225" s="3"/>
      <c r="M225" s="3"/>
      <c r="N225" s="3"/>
      <c r="O225" s="4"/>
      <c r="P225" s="4"/>
      <c r="Q225" s="4"/>
      <c r="R225" s="3"/>
    </row>
    <row r="226" spans="5:18">
      <c r="E226" s="3"/>
      <c r="F226" s="3"/>
      <c r="G226" s="3"/>
      <c r="H226" s="3"/>
      <c r="I226" s="3"/>
      <c r="K226" s="3"/>
      <c r="L226" s="3"/>
      <c r="M226" s="3"/>
      <c r="N226" s="3"/>
      <c r="O226" s="4"/>
      <c r="P226" s="4"/>
      <c r="Q226" s="4"/>
      <c r="R226" s="3"/>
    </row>
    <row r="227" spans="5:18">
      <c r="E227" s="3"/>
      <c r="F227" s="3"/>
      <c r="G227" s="3"/>
      <c r="H227" s="3"/>
      <c r="I227" s="3"/>
      <c r="K227" s="3"/>
      <c r="L227" s="3"/>
      <c r="M227" s="3"/>
      <c r="N227" s="3"/>
      <c r="O227" s="4"/>
      <c r="P227" s="4"/>
      <c r="Q227" s="4"/>
      <c r="R227" s="3"/>
    </row>
    <row r="228" spans="5:18">
      <c r="E228" s="3"/>
      <c r="F228" s="3"/>
      <c r="G228" s="3"/>
      <c r="H228" s="3"/>
      <c r="I228" s="3"/>
      <c r="K228" s="3"/>
      <c r="L228" s="3"/>
      <c r="M228" s="3"/>
      <c r="N228" s="3"/>
      <c r="O228" s="4"/>
      <c r="P228" s="4"/>
      <c r="Q228" s="4"/>
      <c r="R228" s="3"/>
    </row>
    <row r="229" spans="5:18">
      <c r="E229" s="3"/>
      <c r="F229" s="3"/>
      <c r="G229" s="3"/>
      <c r="H229" s="3"/>
      <c r="I229" s="3"/>
      <c r="K229" s="3"/>
      <c r="L229" s="3"/>
      <c r="M229" s="3"/>
      <c r="N229" s="3"/>
      <c r="O229" s="4"/>
      <c r="P229" s="4"/>
      <c r="Q229" s="4"/>
      <c r="R229" s="3"/>
    </row>
    <row r="230" spans="5:18">
      <c r="E230" s="3"/>
      <c r="F230" s="3"/>
      <c r="G230" s="3"/>
      <c r="H230" s="3"/>
      <c r="I230" s="3"/>
      <c r="K230" s="3"/>
      <c r="L230" s="3"/>
      <c r="M230" s="3"/>
      <c r="N230" s="3"/>
      <c r="O230" s="4"/>
      <c r="P230" s="4"/>
      <c r="Q230" s="4"/>
      <c r="R230" s="3"/>
    </row>
    <row r="231" spans="5:18">
      <c r="E231" s="3"/>
      <c r="F231" s="3"/>
      <c r="G231" s="3"/>
      <c r="H231" s="3"/>
      <c r="I231" s="3"/>
      <c r="K231" s="3"/>
      <c r="L231" s="3"/>
      <c r="M231" s="3"/>
      <c r="N231" s="3"/>
      <c r="O231" s="4"/>
      <c r="P231" s="4"/>
      <c r="Q231" s="4"/>
      <c r="R231" s="3"/>
    </row>
    <row r="232" spans="5:18">
      <c r="E232" s="3"/>
      <c r="F232" s="3"/>
      <c r="G232" s="3"/>
      <c r="H232" s="3"/>
      <c r="I232" s="3"/>
      <c r="K232" s="3"/>
      <c r="L232" s="3"/>
      <c r="M232" s="3"/>
      <c r="N232" s="3"/>
      <c r="O232" s="4"/>
      <c r="P232" s="4"/>
      <c r="Q232" s="4"/>
      <c r="R232" s="3"/>
    </row>
    <row r="233" spans="5:18">
      <c r="E233" s="3"/>
      <c r="F233" s="3"/>
      <c r="G233" s="3"/>
      <c r="H233" s="3"/>
      <c r="I233" s="3"/>
      <c r="K233" s="3"/>
      <c r="L233" s="3"/>
      <c r="M233" s="3"/>
      <c r="N233" s="3"/>
      <c r="O233" s="4"/>
      <c r="P233" s="4"/>
      <c r="Q233" s="4"/>
      <c r="R233" s="3"/>
    </row>
    <row r="234" spans="5:18">
      <c r="E234" s="3"/>
      <c r="F234" s="3"/>
      <c r="G234" s="3"/>
      <c r="H234" s="3"/>
      <c r="I234" s="3"/>
      <c r="K234" s="3"/>
      <c r="L234" s="3"/>
      <c r="M234" s="3"/>
      <c r="N234" s="3"/>
      <c r="O234" s="4"/>
      <c r="P234" s="4"/>
      <c r="Q234" s="4"/>
      <c r="R234" s="3"/>
    </row>
    <row r="235" spans="5:18">
      <c r="R235" s="3"/>
    </row>
    <row r="236" spans="5:18">
      <c r="R236" s="3"/>
    </row>
    <row r="237" spans="5:18">
      <c r="R237" s="3"/>
    </row>
    <row r="238" spans="5:18">
      <c r="R238" s="3"/>
    </row>
  </sheetData>
  <sheetProtection algorithmName="SHA-512" hashValue="64KvjkylK+gz1ojzEjRue+e3kRjEWMNc+IoLawe3pfwEeXjQa4g0xR5ipcf6DnA1LKvn2WWIqvYsiOTq+qqRVw==" saltValue="JIyqsSJU3rW8EEV865sZ3Q==" spinCount="100000" sheet="1" selectLockedCells="1"/>
  <mergeCells count="40">
    <mergeCell ref="L161:P161"/>
    <mergeCell ref="K11:R11"/>
    <mergeCell ref="C200:R200"/>
    <mergeCell ref="G43:K43"/>
    <mergeCell ref="M43:Q43"/>
    <mergeCell ref="G155:K155"/>
    <mergeCell ref="G67:K67"/>
    <mergeCell ref="M67:Q67"/>
    <mergeCell ref="G91:K91"/>
    <mergeCell ref="M91:Q91"/>
    <mergeCell ref="G114:K114"/>
    <mergeCell ref="M114:Q114"/>
    <mergeCell ref="G137:J137"/>
    <mergeCell ref="L137:P137"/>
    <mergeCell ref="G161:J161"/>
    <mergeCell ref="M62:Q62"/>
    <mergeCell ref="E2:O2"/>
    <mergeCell ref="E3:O3"/>
    <mergeCell ref="C11:H11"/>
    <mergeCell ref="C37:R37"/>
    <mergeCell ref="K21:R21"/>
    <mergeCell ref="K29:R29"/>
    <mergeCell ref="C21:H21"/>
    <mergeCell ref="C29:H29"/>
    <mergeCell ref="A7:R7"/>
    <mergeCell ref="A5:B5"/>
    <mergeCell ref="A6:B6"/>
    <mergeCell ref="C6:D6"/>
    <mergeCell ref="E6:F6"/>
    <mergeCell ref="E5:Q5"/>
    <mergeCell ref="G39:K39"/>
    <mergeCell ref="M155:Q155"/>
    <mergeCell ref="G85:K85"/>
    <mergeCell ref="G108:K108"/>
    <mergeCell ref="G131:K131"/>
    <mergeCell ref="G62:K62"/>
    <mergeCell ref="M39:Q39"/>
    <mergeCell ref="M85:Q85"/>
    <mergeCell ref="M108:Q108"/>
    <mergeCell ref="M131:Q131"/>
  </mergeCells>
  <phoneticPr fontId="21" type="noConversion"/>
  <hyperlinks>
    <hyperlink ref="C185" r:id="rId1" display="http://www.vanin.be/bingel/licenties" xr:uid="{9CAED608-FBD6-624A-95EB-8A2237D9F1E4}"/>
  </hyperlinks>
  <pageMargins left="0.25" right="0.25" top="0.75" bottom="0.75" header="0.3" footer="0.3"/>
  <pageSetup paperSize="9" scale="74" fitToHeight="0" orientation="portrait" r:id="rId2"/>
  <headerFooter>
    <oddFooter>Pagina &amp;P van &amp;N</oddFooter>
  </headerFooter>
  <customProperties>
    <customPr name="_pios_id" r:id="rId3"/>
  </customProperties>
  <ignoredErrors>
    <ignoredError sqref="G79 G102 G56 G148 G125 G172 B110 B87"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12</xdr:col>
                    <xdr:colOff>495300</xdr:colOff>
                    <xdr:row>22</xdr:row>
                    <xdr:rowOff>9525</xdr:rowOff>
                  </from>
                  <to>
                    <xdr:col>13</xdr:col>
                    <xdr:colOff>161925</xdr:colOff>
                    <xdr:row>22</xdr:row>
                    <xdr:rowOff>180975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12</xdr:col>
                    <xdr:colOff>495300</xdr:colOff>
                    <xdr:row>22</xdr:row>
                    <xdr:rowOff>152400</xdr:rowOff>
                  </from>
                  <to>
                    <xdr:col>13</xdr:col>
                    <xdr:colOff>123825</xdr:colOff>
                    <xdr:row>24</xdr:row>
                    <xdr:rowOff>9525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12</xdr:col>
                    <xdr:colOff>495300</xdr:colOff>
                    <xdr:row>23</xdr:row>
                    <xdr:rowOff>152400</xdr:rowOff>
                  </from>
                  <to>
                    <xdr:col>13</xdr:col>
                    <xdr:colOff>123825</xdr:colOff>
                    <xdr:row>25</xdr:row>
                    <xdr:rowOff>38100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12</xdr:col>
                    <xdr:colOff>495300</xdr:colOff>
                    <xdr:row>24</xdr:row>
                    <xdr:rowOff>152400</xdr:rowOff>
                  </from>
                  <to>
                    <xdr:col>13</xdr:col>
                    <xdr:colOff>161925</xdr:colOff>
                    <xdr:row>26</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12</xdr:col>
                    <xdr:colOff>495300</xdr:colOff>
                    <xdr:row>20</xdr:row>
                    <xdr:rowOff>542925</xdr:rowOff>
                  </from>
                  <to>
                    <xdr:col>13</xdr:col>
                    <xdr:colOff>161925</xdr:colOff>
                    <xdr:row>22</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495300</xdr:colOff>
                    <xdr:row>25</xdr:row>
                    <xdr:rowOff>161925</xdr:rowOff>
                  </from>
                  <to>
                    <xdr:col>13</xdr:col>
                    <xdr:colOff>142875</xdr:colOff>
                    <xdr:row>27</xdr:row>
                    <xdr:rowOff>9525</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3</xdr:col>
                    <xdr:colOff>123825</xdr:colOff>
                    <xdr:row>23</xdr:row>
                    <xdr:rowOff>0</xdr:rowOff>
                  </from>
                  <to>
                    <xdr:col>3</xdr:col>
                    <xdr:colOff>352425</xdr:colOff>
                    <xdr:row>24</xdr:row>
                    <xdr:rowOff>38100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123825</xdr:colOff>
                    <xdr:row>24</xdr:row>
                    <xdr:rowOff>0</xdr:rowOff>
                  </from>
                  <to>
                    <xdr:col>3</xdr:col>
                    <xdr:colOff>342900</xdr:colOff>
                    <xdr:row>25</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123825</xdr:colOff>
                    <xdr:row>25</xdr:row>
                    <xdr:rowOff>0</xdr:rowOff>
                  </from>
                  <to>
                    <xdr:col>3</xdr:col>
                    <xdr:colOff>342900</xdr:colOff>
                    <xdr:row>26</xdr:row>
                    <xdr:rowOff>47625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123825</xdr:colOff>
                    <xdr:row>26</xdr:row>
                    <xdr:rowOff>0</xdr:rowOff>
                  </from>
                  <to>
                    <xdr:col>3</xdr:col>
                    <xdr:colOff>352425</xdr:colOff>
                    <xdr:row>27</xdr:row>
                    <xdr:rowOff>47625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xdr:col>
                    <xdr:colOff>123825</xdr:colOff>
                    <xdr:row>32</xdr:row>
                    <xdr:rowOff>47625</xdr:rowOff>
                  </from>
                  <to>
                    <xdr:col>3</xdr:col>
                    <xdr:colOff>342900</xdr:colOff>
                    <xdr:row>33</xdr:row>
                    <xdr:rowOff>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xdr:col>
                    <xdr:colOff>123825</xdr:colOff>
                    <xdr:row>30</xdr:row>
                    <xdr:rowOff>0</xdr:rowOff>
                  </from>
                  <to>
                    <xdr:col>3</xdr:col>
                    <xdr:colOff>342900</xdr:colOff>
                    <xdr:row>31</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3</xdr:col>
                    <xdr:colOff>123825</xdr:colOff>
                    <xdr:row>31</xdr:row>
                    <xdr:rowOff>0</xdr:rowOff>
                  </from>
                  <to>
                    <xdr:col>3</xdr:col>
                    <xdr:colOff>352425</xdr:colOff>
                    <xdr:row>32</xdr:row>
                    <xdr:rowOff>38100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123825</xdr:colOff>
                    <xdr:row>33</xdr:row>
                    <xdr:rowOff>0</xdr:rowOff>
                  </from>
                  <to>
                    <xdr:col>3</xdr:col>
                    <xdr:colOff>342900</xdr:colOff>
                    <xdr:row>34</xdr:row>
                    <xdr:rowOff>38100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xdr:col>
                    <xdr:colOff>123825</xdr:colOff>
                    <xdr:row>29</xdr:row>
                    <xdr:rowOff>0</xdr:rowOff>
                  </from>
                  <to>
                    <xdr:col>3</xdr:col>
                    <xdr:colOff>381000</xdr:colOff>
                    <xdr:row>30</xdr:row>
                    <xdr:rowOff>38100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123825</xdr:colOff>
                    <xdr:row>34</xdr:row>
                    <xdr:rowOff>0</xdr:rowOff>
                  </from>
                  <to>
                    <xdr:col>3</xdr:col>
                    <xdr:colOff>352425</xdr:colOff>
                    <xdr:row>35</xdr:row>
                    <xdr:rowOff>38100</xdr:rowOff>
                  </to>
                </anchor>
              </controlPr>
            </control>
          </mc:Choice>
        </mc:AlternateContent>
        <mc:AlternateContent xmlns:mc="http://schemas.openxmlformats.org/markup-compatibility/2006">
          <mc:Choice Requires="x14">
            <control shapeId="1056" r:id="rId22" name="Check Box 32">
              <controlPr locked="0" defaultSize="0" autoFill="0" autoLine="0" autoPict="0">
                <anchor moveWithCells="1">
                  <from>
                    <xdr:col>3</xdr:col>
                    <xdr:colOff>123825</xdr:colOff>
                    <xdr:row>21</xdr:row>
                    <xdr:rowOff>0</xdr:rowOff>
                  </from>
                  <to>
                    <xdr:col>3</xdr:col>
                    <xdr:colOff>381000</xdr:colOff>
                    <xdr:row>22</xdr:row>
                    <xdr:rowOff>38100</xdr:rowOff>
                  </to>
                </anchor>
              </controlPr>
            </control>
          </mc:Choice>
        </mc:AlternateContent>
        <mc:AlternateContent xmlns:mc="http://schemas.openxmlformats.org/markup-compatibility/2006">
          <mc:Choice Requires="x14">
            <control shapeId="1057" r:id="rId23" name="Check Box 33">
              <controlPr locked="0" defaultSize="0" autoFill="0" autoLine="0" autoPict="0">
                <anchor moveWithCells="1">
                  <from>
                    <xdr:col>3</xdr:col>
                    <xdr:colOff>123825</xdr:colOff>
                    <xdr:row>22</xdr:row>
                    <xdr:rowOff>0</xdr:rowOff>
                  </from>
                  <to>
                    <xdr:col>3</xdr:col>
                    <xdr:colOff>352425</xdr:colOff>
                    <xdr:row>23</xdr:row>
                    <xdr:rowOff>38100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12</xdr:col>
                    <xdr:colOff>533400</xdr:colOff>
                    <xdr:row>28</xdr:row>
                    <xdr:rowOff>457200</xdr:rowOff>
                  </from>
                  <to>
                    <xdr:col>13</xdr:col>
                    <xdr:colOff>161925</xdr:colOff>
                    <xdr:row>30</xdr:row>
                    <xdr:rowOff>9525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12</xdr:col>
                    <xdr:colOff>533400</xdr:colOff>
                    <xdr:row>30</xdr:row>
                    <xdr:rowOff>9525</xdr:rowOff>
                  </from>
                  <to>
                    <xdr:col>13</xdr:col>
                    <xdr:colOff>161925</xdr:colOff>
                    <xdr:row>31</xdr:row>
                    <xdr:rowOff>38100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12</xdr:col>
                    <xdr:colOff>533400</xdr:colOff>
                    <xdr:row>31</xdr:row>
                    <xdr:rowOff>9525</xdr:rowOff>
                  </from>
                  <to>
                    <xdr:col>13</xdr:col>
                    <xdr:colOff>161925</xdr:colOff>
                    <xdr:row>32</xdr:row>
                    <xdr:rowOff>38100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12</xdr:col>
                    <xdr:colOff>533400</xdr:colOff>
                    <xdr:row>32</xdr:row>
                    <xdr:rowOff>38100</xdr:rowOff>
                  </from>
                  <to>
                    <xdr:col>13</xdr:col>
                    <xdr:colOff>161925</xdr:colOff>
                    <xdr:row>33</xdr:row>
                    <xdr:rowOff>38100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12</xdr:col>
                    <xdr:colOff>533400</xdr:colOff>
                    <xdr:row>33</xdr:row>
                    <xdr:rowOff>9525</xdr:rowOff>
                  </from>
                  <to>
                    <xdr:col>13</xdr:col>
                    <xdr:colOff>161925</xdr:colOff>
                    <xdr:row>34</xdr:row>
                    <xdr:rowOff>38100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12</xdr:col>
                    <xdr:colOff>533400</xdr:colOff>
                    <xdr:row>34</xdr:row>
                    <xdr:rowOff>9525</xdr:rowOff>
                  </from>
                  <to>
                    <xdr:col>13</xdr:col>
                    <xdr:colOff>180975</xdr:colOff>
                    <xdr:row>35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9B31E-E1AB-498E-B4F7-CE482BF4B539}">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f0974581-4bbf-443e-902f-14073e9fb4f6"/>
    <ds:schemaRef ds:uri="http://purl.org/dc/terms/"/>
    <ds:schemaRef ds:uri="d583d17e-83dc-4b5b-8a75-9f384c16a9c4"/>
    <ds:schemaRef ds:uri="http://purl.org/dc/elements/1.1/"/>
    <ds:schemaRef ds:uri="http://schemas.openxmlformats.org/package/2006/metadata/core-properties"/>
    <ds:schemaRef ds:uri="3c7739ed-f00a-457a-b3da-c0a79f8e2e74"/>
    <ds:schemaRef ds:uri="http://purl.org/dc/dcmitype/"/>
  </ds:schemaRefs>
</ds:datastoreItem>
</file>

<file path=customXml/itemProps2.xml><?xml version="1.0" encoding="utf-8"?>
<ds:datastoreItem xmlns:ds="http://schemas.openxmlformats.org/officeDocument/2006/customXml" ds:itemID="{291E3BB5-9AC1-4A45-A2C2-3DB6D7676B77}"/>
</file>

<file path=customXml/itemProps3.xml><?xml version="1.0" encoding="utf-8"?>
<ds:datastoreItem xmlns:ds="http://schemas.openxmlformats.org/officeDocument/2006/customXml" ds:itemID="{BE60024D-5E09-4BC6-A504-654F7F079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Op verkenning</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2025-03-19T16:57:05Z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2688800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